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0" yWindow="0" windowWidth="19320" windowHeight="15480"/>
  </bookViews>
  <sheets>
    <sheet name="Sayfa1" sheetId="1" r:id="rId1"/>
    <sheet name="Sayfa2" sheetId="2" r:id="rId2"/>
    <sheet name="Sayf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7" i="1"/>
  <c r="D87"/>
  <c r="F87"/>
  <c r="E89"/>
  <c r="F95"/>
  <c r="G87"/>
  <c r="H87"/>
  <c r="E85"/>
  <c r="E88"/>
  <c r="G85"/>
  <c r="E90"/>
  <c r="C89"/>
  <c r="F83"/>
  <c r="F76"/>
  <c r="F34"/>
  <c r="F27"/>
  <c r="F63"/>
  <c r="F19"/>
  <c r="I89"/>
  <c r="F89"/>
  <c r="H89"/>
  <c r="H93"/>
  <c r="I93"/>
  <c r="G93"/>
  <c r="G91"/>
  <c r="H91"/>
  <c r="C91"/>
  <c r="K89"/>
  <c r="J89"/>
  <c r="N89"/>
  <c r="L89"/>
  <c r="M89"/>
  <c r="I87"/>
  <c r="J87"/>
  <c r="K87"/>
  <c r="L87"/>
  <c r="N87"/>
  <c r="N93"/>
  <c r="M93"/>
  <c r="L93"/>
  <c r="K93"/>
  <c r="J93"/>
  <c r="E93"/>
  <c r="E94"/>
  <c r="D93"/>
  <c r="C93"/>
  <c r="N91"/>
  <c r="M91"/>
  <c r="L91"/>
  <c r="K91"/>
  <c r="J91"/>
  <c r="I91"/>
  <c r="E91"/>
  <c r="D91"/>
  <c r="G89"/>
  <c r="M87"/>
  <c r="N85"/>
  <c r="M85"/>
  <c r="L85"/>
  <c r="K85"/>
  <c r="J85"/>
  <c r="I85"/>
  <c r="I86"/>
  <c r="H85"/>
  <c r="H94"/>
  <c r="D85"/>
  <c r="C85"/>
  <c r="F84"/>
  <c r="F82"/>
  <c r="F81"/>
  <c r="F80"/>
  <c r="F79"/>
  <c r="F78"/>
  <c r="F77"/>
  <c r="F35"/>
  <c r="F75"/>
  <c r="F74"/>
  <c r="F73"/>
  <c r="F33"/>
  <c r="F32"/>
  <c r="F70"/>
  <c r="F31"/>
  <c r="F30"/>
  <c r="F29"/>
  <c r="F67"/>
  <c r="F28"/>
  <c r="F26"/>
  <c r="F25"/>
  <c r="F24"/>
  <c r="F23"/>
  <c r="F22"/>
  <c r="F21"/>
  <c r="F20"/>
  <c r="F18"/>
  <c r="F60"/>
  <c r="F59"/>
  <c r="F58"/>
  <c r="F57"/>
  <c r="F56"/>
  <c r="F55"/>
  <c r="F54"/>
  <c r="F53"/>
  <c r="F52"/>
  <c r="F51"/>
  <c r="F50"/>
  <c r="F49"/>
  <c r="F48"/>
  <c r="F47"/>
  <c r="F16"/>
  <c r="F15"/>
  <c r="F14"/>
  <c r="F45"/>
  <c r="F13"/>
  <c r="F12"/>
  <c r="F11"/>
  <c r="F10"/>
  <c r="F44"/>
  <c r="F9"/>
  <c r="F8"/>
  <c r="F43"/>
  <c r="F7"/>
  <c r="F40"/>
  <c r="F6"/>
  <c r="F38"/>
  <c r="F37"/>
  <c r="F36"/>
  <c r="F5"/>
  <c r="F2"/>
  <c r="E92"/>
  <c r="E86"/>
  <c r="H92"/>
  <c r="C86"/>
  <c r="C88"/>
  <c r="G92"/>
  <c r="G86"/>
  <c r="D90"/>
  <c r="D86"/>
  <c r="K86"/>
  <c r="G90"/>
  <c r="H86"/>
  <c r="G94"/>
  <c r="N86"/>
  <c r="J86"/>
  <c r="M94"/>
  <c r="C90"/>
  <c r="L92"/>
  <c r="H88"/>
  <c r="I92"/>
  <c r="I94"/>
  <c r="M92"/>
  <c r="I88"/>
  <c r="G88"/>
  <c r="K90"/>
  <c r="J92"/>
  <c r="D94"/>
  <c r="F91"/>
  <c r="C94"/>
  <c r="L86"/>
  <c r="L90"/>
  <c r="K92"/>
  <c r="J88"/>
  <c r="N90"/>
  <c r="J94"/>
  <c r="M90"/>
  <c r="K88"/>
  <c r="N92"/>
  <c r="K94"/>
  <c r="L88"/>
  <c r="H90"/>
  <c r="D92"/>
  <c r="L94"/>
  <c r="F85"/>
  <c r="F93"/>
  <c r="M88"/>
  <c r="I90"/>
  <c r="N88"/>
  <c r="J90"/>
  <c r="N94"/>
  <c r="M86"/>
  <c r="C92"/>
  <c r="F92"/>
  <c r="F86"/>
  <c r="F90"/>
  <c r="F88"/>
  <c r="F94"/>
</calcChain>
</file>

<file path=xl/sharedStrings.xml><?xml version="1.0" encoding="utf-8"?>
<sst xmlns="http://schemas.openxmlformats.org/spreadsheetml/2006/main" count="116" uniqueCount="110">
  <si>
    <t>Üniversite Adı</t>
  </si>
  <si>
    <t>Okul Birinciliği</t>
  </si>
  <si>
    <t>Burslu, i.ö.(Tam, %50, %25)</t>
  </si>
  <si>
    <t>Abant İzzet Baysal Üniversitesi, Bolu</t>
  </si>
  <si>
    <t>Abdullah Gül Üniversitesi, Kayseri  (İngilizce)</t>
  </si>
  <si>
    <t>Akdeniz Üniversitesi, Antalya</t>
  </si>
  <si>
    <t>Anadolu Üniversitesi, Eskişehir</t>
  </si>
  <si>
    <t>Atılım Üniversitesi, Ankara</t>
  </si>
  <si>
    <t xml:space="preserve"> </t>
  </si>
  <si>
    <t>Avrasya Üniversitesi,Trabzon</t>
  </si>
  <si>
    <t>Bahçeşehir Üniversitesi, İstanbul (İngilizce)</t>
  </si>
  <si>
    <t>Balıkesir Üniversitesi, Balıkesir</t>
  </si>
  <si>
    <t>Başkent Üniversitesi, Ankara</t>
  </si>
  <si>
    <t>Beykent Üniversitesi, İstanbul</t>
  </si>
  <si>
    <t>Bozok Üniversitesi, Yozgat</t>
  </si>
  <si>
    <t>Bursa Orhangazi Üniversitesi, Bursa</t>
  </si>
  <si>
    <t>Canik Başarı Üniversitesi,</t>
  </si>
  <si>
    <t>Çankaya Üniversitesi, Ankara</t>
  </si>
  <si>
    <t>Çukurova Üniversitesi*, Adana</t>
  </si>
  <si>
    <t>Dicle Üniversitesi**, Diyarbakır</t>
  </si>
  <si>
    <t>Doğuş Üniversitesi, İstanbul</t>
  </si>
  <si>
    <t>Dokuz Eylül Üniversitesi, izmir</t>
  </si>
  <si>
    <t>Düzce Üniversitesi</t>
  </si>
  <si>
    <t>Erciyes Üniversitesi, Kayseri</t>
  </si>
  <si>
    <t>Eskişehir Osmangazi Üni, Eskişehir</t>
  </si>
  <si>
    <t>Fatih Sultan Mehmet Vakıf Ü., İstanbul</t>
  </si>
  <si>
    <t>Gazi Üniversitesi, Ankara</t>
  </si>
  <si>
    <t>Gaziantep Üniversitesi, Gaziantep (İngilizce)</t>
  </si>
  <si>
    <t>Gebze Tüksek Teknoloji Enstitüsü, Kocaeli</t>
  </si>
  <si>
    <t>Gedik Üniversitesi, İstanbul</t>
  </si>
  <si>
    <t>Gediz Üniversitesi, İzmir</t>
  </si>
  <si>
    <t>Haliç Üniversitesi, İstanbul</t>
  </si>
  <si>
    <t>Hasan Kalyoncu  (Gazi Kent) Üniversitesi, Gaziantep</t>
  </si>
  <si>
    <t>Işık Üniversitesi, İstanbul (İngilizce)</t>
  </si>
  <si>
    <t>İhsan Doğramacı Bilkent Üniversitesi, Ankara (İngilizce)</t>
  </si>
  <si>
    <t>İstanbul Arel Üniversitesi, İstanbul</t>
  </si>
  <si>
    <t>İstanbul Aydın Üniversitesi, İstanbul</t>
  </si>
  <si>
    <t>İstanbul Bilgi Üniversitesi, İstanbul (İngilizce)</t>
  </si>
  <si>
    <t>İstanbul Gelişim Üniversitesi</t>
  </si>
  <si>
    <t>İstanbul Kemerburgaz Üniversitesi (İngilizce)</t>
  </si>
  <si>
    <t>İstanbul Kültür Üniversitesi, İstanbul (Türçe+İng.)</t>
  </si>
  <si>
    <t>İstanbul Sebahattin Zaim Üniversitesi</t>
  </si>
  <si>
    <t>İstanbul Teknik Üniversitesi, İstanbul (Türkçe+İng)</t>
  </si>
  <si>
    <t>İzmir Ekonomi Üniversitesi, İzmir (İngilizce)</t>
  </si>
  <si>
    <t>İzmir Üniversitesi, İzmir (İngilizce)</t>
  </si>
  <si>
    <t>İzmir Yüksek Teknoloji Enstitüsü, İzmir (İngilizce)</t>
  </si>
  <si>
    <t>Kadir Has Üniversitesi, İstanbul (İngilizce)</t>
  </si>
  <si>
    <t>Karabük Üniversitesi, Zonguldak</t>
  </si>
  <si>
    <t>Karadeniz Teknik Üniversitesi</t>
  </si>
  <si>
    <t>KTO Karatay Üniversitesi, Konya</t>
  </si>
  <si>
    <t>Kocaeli Üniversitesi</t>
  </si>
  <si>
    <t>Maltepe Üniversitesi, İstanbul (Türkçe+İng.)</t>
  </si>
  <si>
    <t>Mardin Artuklu Üniversitesi, Mardin</t>
  </si>
  <si>
    <t>Melikşah Üniversitesi, Kayseri</t>
  </si>
  <si>
    <t>Mersin Üniversitesi, Mersin</t>
  </si>
  <si>
    <t>Mimar Sinan Güzel Sanatlar Üni., İstanbul</t>
  </si>
  <si>
    <t>Mustafa Kemal Üniversitesi, Hatay</t>
  </si>
  <si>
    <t>Namık Kemal Üniversitesi, Tekirdağ</t>
  </si>
  <si>
    <t>Necmettin Erbakan Üniversitesi, Konya</t>
  </si>
  <si>
    <t>Niğde Üniversitesi, Niğde</t>
  </si>
  <si>
    <t xml:space="preserve">Nişantaşı Üniversitesi, İstanbul </t>
  </si>
  <si>
    <t>Nuh Naci Yazgan Üniversitesi, Kayseri</t>
  </si>
  <si>
    <t>Okan Üniversitesi, İstanbul (Türçe+İngilizce)</t>
  </si>
  <si>
    <t>Orta Doğu Teknik Üniversitesi, Ankara (ingilizce)</t>
  </si>
  <si>
    <t>Özyeğin Üniversitesi, İstanbul</t>
  </si>
  <si>
    <t>Selçuk Üniversitesi, Konya</t>
  </si>
  <si>
    <t>Süleyman Demirel Üniversitesi, Isparta</t>
  </si>
  <si>
    <t>TED Üniversitesi, Ankara (İngilizce)</t>
  </si>
  <si>
    <t>TOBB Ekonomi ve Teknoloji Üni., Ankara</t>
  </si>
  <si>
    <t>Toros Üniversitesi, Mersin (İngilizce)</t>
  </si>
  <si>
    <t>Trakya Üniversitesi, Edirne</t>
  </si>
  <si>
    <t>Uludağ Üniversitesi, Bursa</t>
  </si>
  <si>
    <t>Yaşar Üniversitesi, İzmir</t>
  </si>
  <si>
    <t>Yeditepe Üniversitesi, İstanbul (ingilizce)</t>
  </si>
  <si>
    <t>Yeni Yüzyıl Üniversitesi, İstanbul</t>
  </si>
  <si>
    <t>Yıldız Teknik Üniversitesi, İstanbul (Türkçe+İngilizce)</t>
  </si>
  <si>
    <t>Yüzüncü Yıl Üniversitesi, Van</t>
  </si>
  <si>
    <t>Zirve Üniversitesi, Gaziantep (İngilizce)</t>
  </si>
  <si>
    <t>Doğu Akdeniz Üniversitesi, Kıbrıs (İngilizce)</t>
  </si>
  <si>
    <t>Girne A. Üniversitesi, Kıbrıs</t>
  </si>
  <si>
    <t>Lefke Avrupa Üniversitesi, Kıbrıs (ingilizce)</t>
  </si>
  <si>
    <t>Uluslararası Kıbrıs Üniversitesi, Kıbrıs (İngilizce)</t>
  </si>
  <si>
    <t>Yakın Doğu Üniversitesi, Kıbrıs (İngilizce)</t>
  </si>
  <si>
    <t>Azerbeycan Mim. ve İnş. Üni., Azerbaycan</t>
  </si>
  <si>
    <t>Uluslararası Saray Bosna Üni., Saraybosna</t>
  </si>
  <si>
    <t>3*</t>
  </si>
  <si>
    <t>3*+10*</t>
  </si>
  <si>
    <t>5*+10*</t>
  </si>
  <si>
    <t>Nahcivan Devlet Üniversitesi, Azerbaycan</t>
  </si>
  <si>
    <t>G E N E L  T O P L A M</t>
  </si>
  <si>
    <t>TC Toplam</t>
  </si>
  <si>
    <t>T.C. Devlet Üniversiteler</t>
  </si>
  <si>
    <t>T.C. Devlet Üniversiteleri Oranı</t>
  </si>
  <si>
    <t>T.C. Vakıf Üniversiteleri</t>
  </si>
  <si>
    <t>T.C.Vakıf Üniversiteleri Oranı</t>
  </si>
  <si>
    <t>KKTC Üniversiteleri</t>
  </si>
  <si>
    <t>KKTC Üniversiteleri Oranı</t>
  </si>
  <si>
    <t>Diğer Toplam</t>
  </si>
  <si>
    <t>Diğer Üniversitelerin Oranı</t>
  </si>
  <si>
    <t>Mimarlık Okulu Sayısı</t>
  </si>
  <si>
    <t>* 2007 yılından itibaren İkinci Öğretim Programı açılmamıştır.</t>
  </si>
  <si>
    <t>Devlet</t>
  </si>
  <si>
    <t>** 2010 yılında ikinci öğretim programı açılmıştır.</t>
  </si>
  <si>
    <t>3*,5* 2008 yılında Moldova Teknik Üniversitesi'nin 3 kişilik Mimarlık Kontenjanı dahil edilmemiştir.</t>
  </si>
  <si>
    <t>10* Litvanya Vilnius Gediminas Teknik Üniversitesi'nin 10 kişilik Mimarlık kontenjanı dahil edilmemiştir.</t>
  </si>
  <si>
    <t>Uluslararası Antalya Üniversitesi, Antalya (İngilizce)</t>
  </si>
  <si>
    <t>Normal ya da Ücretli Kontenjan</t>
  </si>
  <si>
    <t xml:space="preserve">Vakıf </t>
  </si>
  <si>
    <t xml:space="preserve">KKTC, Azerbeycan ve Saraybosna </t>
  </si>
  <si>
    <t>İlker Ertuğrul'un Eylül 2011 tarihindeki çalışması E.Füsun Alioğlu tarafından Temmuz 2013 tarihinde  güncellenmiştir. Kaynak: ÖSYM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</si>
</sst>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9"/>
      <color indexed="8"/>
      <name val="Calibri"/>
      <family val="2"/>
      <charset val="162"/>
    </font>
    <font>
      <sz val="9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9"/>
      <color rgb="FFFF0000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  <font>
      <b/>
      <sz val="8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9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2"/>
      <name val="Calibri"/>
      <family val="2"/>
      <charset val="162"/>
    </font>
    <font>
      <b/>
      <sz val="8"/>
      <name val="Calibri"/>
      <family val="2"/>
      <charset val="162"/>
      <scheme val="minor"/>
    </font>
    <font>
      <b/>
      <sz val="8"/>
      <name val="Calibri"/>
      <family val="2"/>
      <charset val="162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/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8" fillId="0" borderId="1" xfId="1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0" fontId="19" fillId="0" borderId="0" xfId="0" applyFont="1"/>
    <xf numFmtId="0" fontId="12" fillId="0" borderId="1" xfId="0" applyFont="1" applyBorder="1" applyAlignment="1">
      <alignment horizontal="center" vertical="center" wrapText="1"/>
    </xf>
    <xf numFmtId="9" fontId="12" fillId="0" borderId="1" xfId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2" fillId="0" borderId="1" xfId="0" applyFont="1" applyFill="1" applyBorder="1"/>
    <xf numFmtId="0" fontId="5" fillId="0" borderId="6" xfId="0" applyFont="1" applyBorder="1" applyAlignment="1">
      <alignment horizontal="center"/>
    </xf>
    <xf numFmtId="0" fontId="2" fillId="0" borderId="6" xfId="0" applyFont="1" applyFill="1" applyBorder="1"/>
    <xf numFmtId="0" fontId="6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9" xfId="0" applyFont="1" applyFill="1" applyBorder="1"/>
    <xf numFmtId="0" fontId="6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0" fillId="0" borderId="0" xfId="0" applyFont="1" applyAlignment="1">
      <alignment horizontal="justify" vertical="center" wrapText="1"/>
    </xf>
    <xf numFmtId="0" fontId="5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zoomScale="80" zoomScaleNormal="80" zoomScalePageLayoutView="80" workbookViewId="0">
      <pane ySplit="1" topLeftCell="A2" activePane="bottomLeft" state="frozen"/>
      <selection pane="bottomLeft" activeCell="P9" sqref="P9"/>
    </sheetView>
  </sheetViews>
  <sheetFormatPr defaultColWidth="8.85546875" defaultRowHeight="15"/>
  <cols>
    <col min="1" max="1" width="4.7109375" customWidth="1"/>
    <col min="2" max="2" width="38.42578125" customWidth="1"/>
    <col min="5" max="5" width="9.28515625" bestFit="1" customWidth="1"/>
    <col min="6" max="7" width="8.85546875" style="41"/>
  </cols>
  <sheetData>
    <row r="1" spans="1:14" ht="34.5">
      <c r="A1" s="1"/>
      <c r="B1" s="34" t="s">
        <v>0</v>
      </c>
      <c r="C1" s="31" t="s">
        <v>106</v>
      </c>
      <c r="D1" s="32" t="s">
        <v>1</v>
      </c>
      <c r="E1" s="47" t="s">
        <v>2</v>
      </c>
      <c r="F1" s="35">
        <v>2013</v>
      </c>
      <c r="G1" s="35">
        <v>2012</v>
      </c>
      <c r="H1" s="2">
        <v>2011</v>
      </c>
      <c r="I1" s="33">
        <v>2010</v>
      </c>
      <c r="J1" s="33">
        <v>2009</v>
      </c>
      <c r="K1" s="33">
        <v>2008</v>
      </c>
      <c r="L1" s="33">
        <v>2007</v>
      </c>
      <c r="M1" s="33">
        <v>2006</v>
      </c>
      <c r="N1" s="33">
        <v>2005</v>
      </c>
    </row>
    <row r="2" spans="1:14">
      <c r="A2" s="3">
        <v>1</v>
      </c>
      <c r="B2" s="4" t="s">
        <v>3</v>
      </c>
      <c r="C2" s="5">
        <v>40</v>
      </c>
      <c r="D2" s="5">
        <v>1</v>
      </c>
      <c r="E2" s="5"/>
      <c r="F2" s="26">
        <f t="shared" ref="F2:F56" si="0">SUM(C2:E2)</f>
        <v>41</v>
      </c>
      <c r="G2" s="5">
        <v>41</v>
      </c>
      <c r="H2" s="5">
        <v>36</v>
      </c>
      <c r="I2" s="3">
        <v>36</v>
      </c>
      <c r="J2" s="3">
        <v>31</v>
      </c>
      <c r="K2" s="3">
        <v>31</v>
      </c>
      <c r="L2" s="6"/>
      <c r="M2" s="6"/>
      <c r="N2" s="6"/>
    </row>
    <row r="3" spans="1:14">
      <c r="A3" s="3">
        <v>2</v>
      </c>
      <c r="B3" s="4" t="s">
        <v>4</v>
      </c>
      <c r="C3" s="5">
        <v>15</v>
      </c>
      <c r="D3" s="5">
        <v>1</v>
      </c>
      <c r="E3" s="5"/>
      <c r="F3" s="26">
        <v>16</v>
      </c>
      <c r="G3" s="8"/>
      <c r="H3" s="8"/>
      <c r="I3" s="7"/>
      <c r="J3" s="7"/>
      <c r="K3" s="7"/>
      <c r="L3" s="7"/>
      <c r="M3" s="7"/>
      <c r="N3" s="7"/>
    </row>
    <row r="4" spans="1:14">
      <c r="A4" s="3">
        <v>3</v>
      </c>
      <c r="B4" s="4" t="s">
        <v>5</v>
      </c>
      <c r="C4" s="5">
        <v>35</v>
      </c>
      <c r="D4" s="5">
        <v>1</v>
      </c>
      <c r="E4" s="5"/>
      <c r="F4" s="26">
        <v>36</v>
      </c>
      <c r="G4" s="5">
        <v>36</v>
      </c>
      <c r="H4" s="5">
        <v>31</v>
      </c>
      <c r="I4" s="7"/>
      <c r="J4" s="7"/>
      <c r="K4" s="7"/>
      <c r="L4" s="6"/>
      <c r="M4" s="6"/>
      <c r="N4" s="6"/>
    </row>
    <row r="5" spans="1:14">
      <c r="A5" s="3">
        <v>4</v>
      </c>
      <c r="B5" s="4" t="s">
        <v>6</v>
      </c>
      <c r="C5" s="5">
        <v>60</v>
      </c>
      <c r="D5" s="5">
        <v>2</v>
      </c>
      <c r="E5" s="5"/>
      <c r="F5" s="26">
        <f t="shared" si="0"/>
        <v>62</v>
      </c>
      <c r="G5" s="5">
        <v>62</v>
      </c>
      <c r="H5" s="5">
        <v>57</v>
      </c>
      <c r="I5" s="3">
        <v>57</v>
      </c>
      <c r="J5" s="3">
        <v>52</v>
      </c>
      <c r="K5" s="3">
        <v>52</v>
      </c>
      <c r="L5" s="3">
        <v>52</v>
      </c>
      <c r="M5" s="3">
        <v>52</v>
      </c>
      <c r="N5" s="3">
        <v>52</v>
      </c>
    </row>
    <row r="6" spans="1:14">
      <c r="A6" s="3">
        <v>5</v>
      </c>
      <c r="B6" s="4" t="s">
        <v>11</v>
      </c>
      <c r="C6" s="5">
        <v>50</v>
      </c>
      <c r="D6" s="5">
        <v>2</v>
      </c>
      <c r="E6" s="5"/>
      <c r="F6" s="26">
        <f t="shared" ref="F6:F16" si="1">SUM(C6:E6)</f>
        <v>52</v>
      </c>
      <c r="G6" s="5">
        <v>52</v>
      </c>
      <c r="H6" s="5">
        <v>47</v>
      </c>
      <c r="I6" s="3">
        <v>47</v>
      </c>
      <c r="J6" s="3">
        <v>41</v>
      </c>
      <c r="K6" s="3">
        <v>41</v>
      </c>
      <c r="L6" s="3">
        <v>31</v>
      </c>
      <c r="M6" s="3">
        <v>31</v>
      </c>
      <c r="N6" s="3">
        <v>31</v>
      </c>
    </row>
    <row r="7" spans="1:14">
      <c r="A7" s="3">
        <v>6</v>
      </c>
      <c r="B7" s="4" t="s">
        <v>14</v>
      </c>
      <c r="C7" s="5">
        <v>40</v>
      </c>
      <c r="D7" s="5">
        <v>1</v>
      </c>
      <c r="E7" s="5"/>
      <c r="F7" s="26">
        <f t="shared" si="1"/>
        <v>41</v>
      </c>
      <c r="G7" s="5">
        <v>41</v>
      </c>
      <c r="H7" s="5">
        <v>36</v>
      </c>
      <c r="I7" s="3">
        <v>36</v>
      </c>
      <c r="J7" s="3">
        <v>31</v>
      </c>
      <c r="K7" s="3">
        <v>31</v>
      </c>
      <c r="L7" s="3">
        <v>31</v>
      </c>
      <c r="M7" s="3">
        <v>31</v>
      </c>
      <c r="N7" s="6"/>
    </row>
    <row r="8" spans="1:14">
      <c r="A8" s="3">
        <v>7</v>
      </c>
      <c r="B8" s="4" t="s">
        <v>18</v>
      </c>
      <c r="C8" s="5">
        <v>70</v>
      </c>
      <c r="D8" s="5">
        <v>2</v>
      </c>
      <c r="E8" s="9"/>
      <c r="F8" s="26">
        <f t="shared" si="1"/>
        <v>72</v>
      </c>
      <c r="G8" s="5">
        <v>72</v>
      </c>
      <c r="H8" s="5">
        <v>67</v>
      </c>
      <c r="I8" s="3">
        <v>67</v>
      </c>
      <c r="J8" s="3">
        <v>62</v>
      </c>
      <c r="K8" s="3">
        <v>62</v>
      </c>
      <c r="L8" s="3">
        <v>52</v>
      </c>
      <c r="M8" s="3">
        <v>93</v>
      </c>
      <c r="N8" s="3">
        <v>93</v>
      </c>
    </row>
    <row r="9" spans="1:14">
      <c r="A9" s="3">
        <v>8</v>
      </c>
      <c r="B9" s="4" t="s">
        <v>19</v>
      </c>
      <c r="C9" s="5">
        <v>100</v>
      </c>
      <c r="D9" s="5">
        <v>4</v>
      </c>
      <c r="E9" s="5" t="s">
        <v>8</v>
      </c>
      <c r="F9" s="26">
        <f t="shared" si="1"/>
        <v>104</v>
      </c>
      <c r="G9" s="5">
        <v>104</v>
      </c>
      <c r="H9" s="5">
        <v>94</v>
      </c>
      <c r="I9" s="3">
        <v>94</v>
      </c>
      <c r="J9" s="3">
        <v>41</v>
      </c>
      <c r="K9" s="3">
        <v>41</v>
      </c>
      <c r="L9" s="3">
        <v>31</v>
      </c>
      <c r="M9" s="3">
        <v>31</v>
      </c>
      <c r="N9" s="3">
        <v>31</v>
      </c>
    </row>
    <row r="10" spans="1:14">
      <c r="A10" s="3">
        <v>9</v>
      </c>
      <c r="B10" s="4" t="s">
        <v>21</v>
      </c>
      <c r="C10" s="5">
        <v>80</v>
      </c>
      <c r="D10" s="5">
        <v>2</v>
      </c>
      <c r="E10" s="5"/>
      <c r="F10" s="26">
        <f t="shared" si="1"/>
        <v>82</v>
      </c>
      <c r="G10" s="5">
        <v>82</v>
      </c>
      <c r="H10" s="5">
        <v>77</v>
      </c>
      <c r="I10" s="3">
        <v>77</v>
      </c>
      <c r="J10" s="3">
        <v>72</v>
      </c>
      <c r="K10" s="3">
        <v>72</v>
      </c>
      <c r="L10" s="3">
        <v>62</v>
      </c>
      <c r="M10" s="3">
        <v>62</v>
      </c>
      <c r="N10" s="3">
        <v>62</v>
      </c>
    </row>
    <row r="11" spans="1:14">
      <c r="A11" s="3">
        <v>10</v>
      </c>
      <c r="B11" s="4" t="s">
        <v>22</v>
      </c>
      <c r="C11" s="5">
        <v>30</v>
      </c>
      <c r="D11" s="5">
        <v>1</v>
      </c>
      <c r="E11" s="5"/>
      <c r="F11" s="26">
        <f t="shared" si="1"/>
        <v>31</v>
      </c>
      <c r="G11" s="8"/>
      <c r="H11" s="8"/>
      <c r="I11" s="7"/>
      <c r="J11" s="7"/>
      <c r="K11" s="7"/>
      <c r="L11" s="7"/>
      <c r="M11" s="7"/>
      <c r="N11" s="7"/>
    </row>
    <row r="12" spans="1:14">
      <c r="A12" s="3">
        <v>11</v>
      </c>
      <c r="B12" s="4" t="s">
        <v>23</v>
      </c>
      <c r="C12" s="5">
        <v>60</v>
      </c>
      <c r="D12" s="5">
        <v>2</v>
      </c>
      <c r="E12" s="9"/>
      <c r="F12" s="26">
        <f t="shared" si="1"/>
        <v>62</v>
      </c>
      <c r="G12" s="5">
        <v>62</v>
      </c>
      <c r="H12" s="5">
        <v>57</v>
      </c>
      <c r="I12" s="3">
        <v>57</v>
      </c>
      <c r="J12" s="3">
        <v>52</v>
      </c>
      <c r="K12" s="3">
        <v>52</v>
      </c>
      <c r="L12" s="3">
        <v>41</v>
      </c>
      <c r="M12" s="3">
        <v>41</v>
      </c>
      <c r="N12" s="3">
        <v>41</v>
      </c>
    </row>
    <row r="13" spans="1:14">
      <c r="A13" s="3">
        <v>12</v>
      </c>
      <c r="B13" s="4" t="s">
        <v>24</v>
      </c>
      <c r="C13" s="5">
        <v>55</v>
      </c>
      <c r="D13" s="5">
        <v>2</v>
      </c>
      <c r="E13" s="9"/>
      <c r="F13" s="26">
        <f t="shared" si="1"/>
        <v>57</v>
      </c>
      <c r="G13" s="5">
        <v>57</v>
      </c>
      <c r="H13" s="5">
        <v>52</v>
      </c>
      <c r="I13" s="3">
        <v>47</v>
      </c>
      <c r="J13" s="3">
        <v>41</v>
      </c>
      <c r="K13" s="3">
        <v>41</v>
      </c>
      <c r="L13" s="3">
        <v>31</v>
      </c>
      <c r="M13" s="3">
        <v>31</v>
      </c>
      <c r="N13" s="3">
        <v>31</v>
      </c>
    </row>
    <row r="14" spans="1:14">
      <c r="A14" s="3">
        <v>13</v>
      </c>
      <c r="B14" s="4" t="s">
        <v>26</v>
      </c>
      <c r="C14" s="5">
        <v>75</v>
      </c>
      <c r="D14" s="5">
        <v>2</v>
      </c>
      <c r="E14" s="9"/>
      <c r="F14" s="26">
        <f t="shared" si="1"/>
        <v>77</v>
      </c>
      <c r="G14" s="5">
        <v>77</v>
      </c>
      <c r="H14" s="5">
        <v>72</v>
      </c>
      <c r="I14" s="3">
        <v>72</v>
      </c>
      <c r="J14" s="3">
        <v>72</v>
      </c>
      <c r="K14" s="3">
        <v>72</v>
      </c>
      <c r="L14" s="3">
        <v>62</v>
      </c>
      <c r="M14" s="3">
        <v>62</v>
      </c>
      <c r="N14" s="3">
        <v>62</v>
      </c>
    </row>
    <row r="15" spans="1:14">
      <c r="A15" s="3">
        <v>14</v>
      </c>
      <c r="B15" s="4" t="s">
        <v>27</v>
      </c>
      <c r="C15" s="5">
        <v>45</v>
      </c>
      <c r="D15" s="5">
        <v>2</v>
      </c>
      <c r="E15" s="9"/>
      <c r="F15" s="26">
        <f t="shared" si="1"/>
        <v>47</v>
      </c>
      <c r="G15" s="5">
        <v>47</v>
      </c>
      <c r="H15" s="5">
        <v>31</v>
      </c>
      <c r="I15" s="3">
        <v>31</v>
      </c>
      <c r="J15" s="6"/>
      <c r="K15" s="6"/>
      <c r="L15" s="6"/>
      <c r="M15" s="6"/>
      <c r="N15" s="6"/>
    </row>
    <row r="16" spans="1:14">
      <c r="A16" s="3">
        <v>15</v>
      </c>
      <c r="B16" s="4" t="s">
        <v>28</v>
      </c>
      <c r="C16" s="5">
        <v>45</v>
      </c>
      <c r="D16" s="5">
        <v>2</v>
      </c>
      <c r="E16" s="5"/>
      <c r="F16" s="26">
        <f t="shared" si="1"/>
        <v>47</v>
      </c>
      <c r="G16" s="5">
        <v>47</v>
      </c>
      <c r="H16" s="5">
        <v>41</v>
      </c>
      <c r="I16" s="3">
        <v>41</v>
      </c>
      <c r="J16" s="3">
        <v>31</v>
      </c>
      <c r="K16" s="3">
        <v>31</v>
      </c>
      <c r="L16" s="6"/>
      <c r="M16" s="6"/>
      <c r="N16" s="6"/>
    </row>
    <row r="17" spans="1:14">
      <c r="A17" s="3">
        <v>16</v>
      </c>
      <c r="B17" s="4" t="s">
        <v>42</v>
      </c>
      <c r="C17" s="5">
        <v>155</v>
      </c>
      <c r="D17" s="5">
        <v>5</v>
      </c>
      <c r="E17" s="9" t="s">
        <v>8</v>
      </c>
      <c r="F17" s="26">
        <v>160</v>
      </c>
      <c r="G17" s="5">
        <v>160</v>
      </c>
      <c r="H17" s="5">
        <v>150</v>
      </c>
      <c r="I17" s="3">
        <v>144</v>
      </c>
      <c r="J17" s="3">
        <v>144</v>
      </c>
      <c r="K17" s="3">
        <v>144</v>
      </c>
      <c r="L17" s="3">
        <v>134</v>
      </c>
      <c r="M17" s="3">
        <v>134</v>
      </c>
      <c r="N17" s="3">
        <v>134</v>
      </c>
    </row>
    <row r="18" spans="1:14">
      <c r="A18" s="3">
        <v>17</v>
      </c>
      <c r="B18" s="4" t="s">
        <v>45</v>
      </c>
      <c r="C18" s="5">
        <v>45</v>
      </c>
      <c r="D18" s="5">
        <v>2</v>
      </c>
      <c r="E18" s="9"/>
      <c r="F18" s="26">
        <f t="shared" ref="F18:F35" si="2">SUM(C18:E18)</f>
        <v>47</v>
      </c>
      <c r="G18" s="5">
        <v>47</v>
      </c>
      <c r="H18" s="5">
        <v>41</v>
      </c>
      <c r="I18" s="3">
        <v>57</v>
      </c>
      <c r="J18" s="3">
        <v>47</v>
      </c>
      <c r="K18" s="3">
        <v>47</v>
      </c>
      <c r="L18" s="3">
        <v>31</v>
      </c>
      <c r="M18" s="3">
        <v>31</v>
      </c>
      <c r="N18" s="3">
        <v>31</v>
      </c>
    </row>
    <row r="19" spans="1:14">
      <c r="A19" s="3">
        <v>18</v>
      </c>
      <c r="B19" s="4" t="s">
        <v>47</v>
      </c>
      <c r="C19" s="5">
        <v>65</v>
      </c>
      <c r="D19" s="5">
        <v>2</v>
      </c>
      <c r="E19" s="9"/>
      <c r="F19" s="26">
        <f>SUM(C19:E19)</f>
        <v>67</v>
      </c>
      <c r="G19" s="5">
        <v>57</v>
      </c>
      <c r="H19" s="5">
        <v>52</v>
      </c>
      <c r="I19" s="3">
        <v>47</v>
      </c>
      <c r="J19" s="3">
        <v>41</v>
      </c>
      <c r="K19" s="3">
        <v>41</v>
      </c>
      <c r="L19" s="3">
        <v>31</v>
      </c>
      <c r="M19" s="6"/>
      <c r="N19" s="6"/>
    </row>
    <row r="20" spans="1:14">
      <c r="A20" s="3">
        <v>19</v>
      </c>
      <c r="B20" s="4" t="s">
        <v>48</v>
      </c>
      <c r="C20" s="5">
        <v>80</v>
      </c>
      <c r="D20" s="5">
        <v>2</v>
      </c>
      <c r="E20" s="9"/>
      <c r="F20" s="26">
        <f t="shared" si="2"/>
        <v>82</v>
      </c>
      <c r="G20" s="5">
        <v>82</v>
      </c>
      <c r="H20" s="5">
        <v>77</v>
      </c>
      <c r="I20" s="3">
        <v>77</v>
      </c>
      <c r="J20" s="3">
        <v>72</v>
      </c>
      <c r="K20" s="3">
        <v>72</v>
      </c>
      <c r="L20" s="3">
        <v>62</v>
      </c>
      <c r="M20" s="3">
        <v>62</v>
      </c>
      <c r="N20" s="3">
        <v>62</v>
      </c>
    </row>
    <row r="21" spans="1:14">
      <c r="A21" s="3">
        <v>20</v>
      </c>
      <c r="B21" s="4" t="s">
        <v>50</v>
      </c>
      <c r="C21" s="5">
        <v>60</v>
      </c>
      <c r="D21" s="5">
        <v>2</v>
      </c>
      <c r="E21" s="9"/>
      <c r="F21" s="26">
        <f t="shared" si="2"/>
        <v>62</v>
      </c>
      <c r="G21" s="5">
        <v>62</v>
      </c>
      <c r="H21" s="5">
        <v>57</v>
      </c>
      <c r="I21" s="3">
        <v>57</v>
      </c>
      <c r="J21" s="3">
        <v>52</v>
      </c>
      <c r="K21" s="3">
        <v>52</v>
      </c>
      <c r="L21" s="3">
        <v>41</v>
      </c>
      <c r="M21" s="3">
        <v>41</v>
      </c>
      <c r="N21" s="3">
        <v>41</v>
      </c>
    </row>
    <row r="22" spans="1:14">
      <c r="A22" s="3">
        <v>21</v>
      </c>
      <c r="B22" s="4" t="s">
        <v>52</v>
      </c>
      <c r="C22" s="5">
        <v>25</v>
      </c>
      <c r="D22" s="5">
        <v>1</v>
      </c>
      <c r="E22" s="9"/>
      <c r="F22" s="26">
        <f t="shared" si="2"/>
        <v>26</v>
      </c>
      <c r="G22" s="5">
        <v>26</v>
      </c>
      <c r="H22" s="5">
        <v>21</v>
      </c>
      <c r="I22" s="3">
        <v>21</v>
      </c>
      <c r="J22" s="3">
        <v>21</v>
      </c>
      <c r="K22" s="3">
        <v>21</v>
      </c>
      <c r="L22" s="3">
        <v>21</v>
      </c>
      <c r="M22" s="6"/>
      <c r="N22" s="6"/>
    </row>
    <row r="23" spans="1:14">
      <c r="A23" s="3">
        <v>22</v>
      </c>
      <c r="B23" s="4" t="s">
        <v>54</v>
      </c>
      <c r="C23" s="5">
        <v>45</v>
      </c>
      <c r="D23" s="5">
        <v>2</v>
      </c>
      <c r="E23" s="9"/>
      <c r="F23" s="26">
        <f t="shared" si="2"/>
        <v>47</v>
      </c>
      <c r="G23" s="5">
        <v>47</v>
      </c>
      <c r="H23" s="5">
        <v>41</v>
      </c>
      <c r="I23" s="3">
        <v>41</v>
      </c>
      <c r="J23" s="3">
        <v>36</v>
      </c>
      <c r="K23" s="3">
        <v>36</v>
      </c>
      <c r="L23" s="3">
        <v>26</v>
      </c>
      <c r="M23" s="3">
        <v>26</v>
      </c>
      <c r="N23" s="3">
        <v>26</v>
      </c>
    </row>
    <row r="24" spans="1:14">
      <c r="A24" s="3">
        <v>23</v>
      </c>
      <c r="B24" s="4" t="s">
        <v>55</v>
      </c>
      <c r="C24" s="5">
        <v>95</v>
      </c>
      <c r="D24" s="5">
        <v>3</v>
      </c>
      <c r="E24" s="9"/>
      <c r="F24" s="26">
        <f t="shared" si="2"/>
        <v>98</v>
      </c>
      <c r="G24" s="5">
        <v>98</v>
      </c>
      <c r="H24" s="5">
        <v>93</v>
      </c>
      <c r="I24" s="3">
        <v>93</v>
      </c>
      <c r="J24" s="3">
        <v>93</v>
      </c>
      <c r="K24" s="3">
        <v>93</v>
      </c>
      <c r="L24" s="3">
        <v>82</v>
      </c>
      <c r="M24" s="3">
        <v>93</v>
      </c>
      <c r="N24" s="3">
        <v>93</v>
      </c>
    </row>
    <row r="25" spans="1:14">
      <c r="A25" s="3">
        <v>24</v>
      </c>
      <c r="B25" s="4" t="s">
        <v>56</v>
      </c>
      <c r="C25" s="5">
        <v>50</v>
      </c>
      <c r="D25" s="5">
        <v>2</v>
      </c>
      <c r="E25" s="9"/>
      <c r="F25" s="26">
        <f t="shared" si="2"/>
        <v>52</v>
      </c>
      <c r="G25" s="5">
        <v>52</v>
      </c>
      <c r="H25" s="5">
        <v>47</v>
      </c>
      <c r="I25" s="3">
        <v>47</v>
      </c>
      <c r="J25" s="6"/>
      <c r="K25" s="6"/>
      <c r="L25" s="6"/>
      <c r="M25" s="6"/>
      <c r="N25" s="11"/>
    </row>
    <row r="26" spans="1:14">
      <c r="A26" s="3">
        <v>25</v>
      </c>
      <c r="B26" s="4" t="s">
        <v>57</v>
      </c>
      <c r="C26" s="5">
        <v>30</v>
      </c>
      <c r="D26" s="5">
        <v>1</v>
      </c>
      <c r="E26" s="9"/>
      <c r="F26" s="26">
        <f t="shared" si="2"/>
        <v>31</v>
      </c>
      <c r="G26" s="8"/>
      <c r="H26" s="8"/>
      <c r="I26" s="7"/>
      <c r="J26" s="6"/>
      <c r="K26" s="6"/>
      <c r="L26" s="6"/>
      <c r="M26" s="6"/>
      <c r="N26" s="11"/>
    </row>
    <row r="27" spans="1:14">
      <c r="A27" s="3">
        <v>26</v>
      </c>
      <c r="B27" s="4" t="s">
        <v>58</v>
      </c>
      <c r="C27" s="5">
        <v>40</v>
      </c>
      <c r="D27" s="5">
        <v>1</v>
      </c>
      <c r="E27" s="9"/>
      <c r="F27" s="26">
        <f>SUM(C27:E27)</f>
        <v>41</v>
      </c>
      <c r="G27" s="8"/>
      <c r="H27" s="8"/>
      <c r="I27" s="7"/>
      <c r="J27" s="6"/>
      <c r="K27" s="6"/>
      <c r="L27" s="6"/>
      <c r="M27" s="6"/>
      <c r="N27" s="11"/>
    </row>
    <row r="28" spans="1:14">
      <c r="A28" s="3">
        <v>27</v>
      </c>
      <c r="B28" s="4" t="s">
        <v>59</v>
      </c>
      <c r="C28" s="5">
        <v>40</v>
      </c>
      <c r="D28" s="5">
        <v>1</v>
      </c>
      <c r="E28" s="9"/>
      <c r="F28" s="26">
        <f t="shared" si="2"/>
        <v>41</v>
      </c>
      <c r="G28" s="8"/>
      <c r="H28" s="8"/>
      <c r="I28" s="7"/>
      <c r="J28" s="6"/>
      <c r="K28" s="6"/>
      <c r="L28" s="6"/>
      <c r="M28" s="6"/>
      <c r="N28" s="11"/>
    </row>
    <row r="29" spans="1:14">
      <c r="A29" s="3">
        <v>28</v>
      </c>
      <c r="B29" s="4" t="s">
        <v>63</v>
      </c>
      <c r="C29" s="5">
        <v>75</v>
      </c>
      <c r="D29" s="5">
        <v>2</v>
      </c>
      <c r="E29" s="9"/>
      <c r="F29" s="26">
        <f t="shared" si="2"/>
        <v>77</v>
      </c>
      <c r="G29" s="5">
        <v>77</v>
      </c>
      <c r="H29" s="5">
        <v>72</v>
      </c>
      <c r="I29" s="3">
        <v>72</v>
      </c>
      <c r="J29" s="3">
        <v>67</v>
      </c>
      <c r="K29" s="3">
        <v>67</v>
      </c>
      <c r="L29" s="3">
        <v>62</v>
      </c>
      <c r="M29" s="3">
        <v>72</v>
      </c>
      <c r="N29" s="3">
        <v>62</v>
      </c>
    </row>
    <row r="30" spans="1:14">
      <c r="A30" s="3">
        <v>29</v>
      </c>
      <c r="B30" s="4" t="s">
        <v>65</v>
      </c>
      <c r="C30" s="5">
        <v>70</v>
      </c>
      <c r="D30" s="5">
        <v>2</v>
      </c>
      <c r="E30" s="9"/>
      <c r="F30" s="26">
        <f t="shared" si="2"/>
        <v>72</v>
      </c>
      <c r="G30" s="5">
        <v>72</v>
      </c>
      <c r="H30" s="5">
        <v>67</v>
      </c>
      <c r="I30" s="3">
        <v>67</v>
      </c>
      <c r="J30" s="3">
        <v>62</v>
      </c>
      <c r="K30" s="3">
        <v>62</v>
      </c>
      <c r="L30" s="3">
        <v>52</v>
      </c>
      <c r="M30" s="3">
        <v>52</v>
      </c>
      <c r="N30" s="3">
        <v>52</v>
      </c>
    </row>
    <row r="31" spans="1:14">
      <c r="A31" s="3">
        <v>30</v>
      </c>
      <c r="B31" s="4" t="s">
        <v>66</v>
      </c>
      <c r="C31" s="5">
        <v>50</v>
      </c>
      <c r="D31" s="5">
        <v>2</v>
      </c>
      <c r="E31" s="9"/>
      <c r="F31" s="26">
        <f t="shared" si="2"/>
        <v>52</v>
      </c>
      <c r="G31" s="5">
        <v>52</v>
      </c>
      <c r="H31" s="5">
        <v>47</v>
      </c>
      <c r="I31" s="3">
        <v>47</v>
      </c>
      <c r="J31" s="3">
        <v>41</v>
      </c>
      <c r="K31" s="3">
        <v>41</v>
      </c>
      <c r="L31" s="3">
        <v>31</v>
      </c>
      <c r="M31" s="3">
        <v>31</v>
      </c>
      <c r="N31" s="3">
        <v>31</v>
      </c>
    </row>
    <row r="32" spans="1:14">
      <c r="A32" s="3">
        <v>31</v>
      </c>
      <c r="B32" s="4" t="s">
        <v>70</v>
      </c>
      <c r="C32" s="5">
        <v>82</v>
      </c>
      <c r="D32" s="5">
        <v>3</v>
      </c>
      <c r="E32" s="9"/>
      <c r="F32" s="26">
        <f t="shared" si="2"/>
        <v>85</v>
      </c>
      <c r="G32" s="5">
        <v>85</v>
      </c>
      <c r="H32" s="5">
        <v>79</v>
      </c>
      <c r="I32" s="3">
        <v>79</v>
      </c>
      <c r="J32" s="3">
        <v>74</v>
      </c>
      <c r="K32" s="3">
        <v>72</v>
      </c>
      <c r="L32" s="3">
        <v>62</v>
      </c>
      <c r="M32" s="3">
        <v>62</v>
      </c>
      <c r="N32" s="3">
        <v>62</v>
      </c>
    </row>
    <row r="33" spans="1:14">
      <c r="A33" s="3">
        <v>32</v>
      </c>
      <c r="B33" s="4" t="s">
        <v>71</v>
      </c>
      <c r="C33" s="5">
        <v>60</v>
      </c>
      <c r="D33" s="5">
        <v>2</v>
      </c>
      <c r="E33" s="9"/>
      <c r="F33" s="26">
        <f t="shared" si="2"/>
        <v>62</v>
      </c>
      <c r="G33" s="5">
        <v>62</v>
      </c>
      <c r="H33" s="5">
        <v>57</v>
      </c>
      <c r="I33" s="3">
        <v>57</v>
      </c>
      <c r="J33" s="3">
        <v>52</v>
      </c>
      <c r="K33" s="3">
        <v>52</v>
      </c>
      <c r="L33" s="3">
        <v>41</v>
      </c>
      <c r="M33" s="3">
        <v>41</v>
      </c>
      <c r="N33" s="3">
        <v>41</v>
      </c>
    </row>
    <row r="34" spans="1:14">
      <c r="A34" s="3">
        <v>33</v>
      </c>
      <c r="B34" s="4" t="s">
        <v>75</v>
      </c>
      <c r="C34" s="5">
        <v>175</v>
      </c>
      <c r="D34" s="5">
        <v>5</v>
      </c>
      <c r="E34" s="9" t="s">
        <v>8</v>
      </c>
      <c r="F34" s="26">
        <f>SUM(C34:E34)</f>
        <v>180</v>
      </c>
      <c r="G34" s="5">
        <v>139</v>
      </c>
      <c r="H34" s="5">
        <v>134</v>
      </c>
      <c r="I34" s="3">
        <v>134</v>
      </c>
      <c r="J34" s="3">
        <v>134</v>
      </c>
      <c r="K34" s="3">
        <v>134</v>
      </c>
      <c r="L34" s="3">
        <v>123</v>
      </c>
      <c r="M34" s="3">
        <v>123</v>
      </c>
      <c r="N34" s="3">
        <v>154</v>
      </c>
    </row>
    <row r="35" spans="1:14" ht="15.75" thickBot="1">
      <c r="A35" s="70">
        <v>34</v>
      </c>
      <c r="B35" s="71" t="s">
        <v>76</v>
      </c>
      <c r="C35" s="72">
        <v>40</v>
      </c>
      <c r="D35" s="72">
        <v>1</v>
      </c>
      <c r="E35" s="75"/>
      <c r="F35" s="73">
        <f t="shared" si="2"/>
        <v>41</v>
      </c>
      <c r="G35" s="72">
        <v>41</v>
      </c>
      <c r="H35" s="72">
        <v>36</v>
      </c>
      <c r="I35" s="70">
        <v>36</v>
      </c>
      <c r="J35" s="74"/>
      <c r="K35" s="74"/>
      <c r="L35" s="74"/>
      <c r="M35" s="74"/>
      <c r="N35" s="74"/>
    </row>
    <row r="36" spans="1:14" ht="15.75" thickTop="1">
      <c r="A36" s="65">
        <v>35</v>
      </c>
      <c r="B36" s="66" t="s">
        <v>7</v>
      </c>
      <c r="C36" s="67">
        <v>19</v>
      </c>
      <c r="D36" s="67" t="s">
        <v>8</v>
      </c>
      <c r="E36" s="67">
        <v>21</v>
      </c>
      <c r="F36" s="68">
        <f t="shared" si="0"/>
        <v>40</v>
      </c>
      <c r="G36" s="67">
        <v>30</v>
      </c>
      <c r="H36" s="67">
        <v>30</v>
      </c>
      <c r="I36" s="65">
        <v>20</v>
      </c>
      <c r="J36" s="69"/>
      <c r="K36" s="69"/>
      <c r="L36" s="69"/>
      <c r="M36" s="69"/>
      <c r="N36" s="69"/>
    </row>
    <row r="37" spans="1:14">
      <c r="A37" s="3">
        <v>36</v>
      </c>
      <c r="B37" s="4" t="s">
        <v>9</v>
      </c>
      <c r="C37" s="5">
        <v>72</v>
      </c>
      <c r="D37" s="5"/>
      <c r="E37" s="5">
        <v>8</v>
      </c>
      <c r="F37" s="26">
        <f t="shared" si="0"/>
        <v>80</v>
      </c>
      <c r="G37" s="5">
        <v>70</v>
      </c>
      <c r="H37" s="5">
        <v>60</v>
      </c>
      <c r="I37" s="7"/>
      <c r="J37" s="6"/>
      <c r="K37" s="6"/>
      <c r="L37" s="6"/>
      <c r="M37" s="6"/>
      <c r="N37" s="6"/>
    </row>
    <row r="38" spans="1:14">
      <c r="A38" s="3">
        <v>37</v>
      </c>
      <c r="B38" s="4" t="s">
        <v>10</v>
      </c>
      <c r="C38" s="5">
        <v>69</v>
      </c>
      <c r="D38" s="5" t="s">
        <v>8</v>
      </c>
      <c r="E38" s="5">
        <v>8</v>
      </c>
      <c r="F38" s="26">
        <f t="shared" si="0"/>
        <v>77</v>
      </c>
      <c r="G38" s="5">
        <v>78</v>
      </c>
      <c r="H38" s="5">
        <v>78</v>
      </c>
      <c r="I38" s="3">
        <v>80</v>
      </c>
      <c r="J38" s="3">
        <v>80</v>
      </c>
      <c r="K38" s="3">
        <v>70</v>
      </c>
      <c r="L38" s="3">
        <v>52</v>
      </c>
      <c r="M38" s="3">
        <v>48</v>
      </c>
      <c r="N38" s="3">
        <v>48</v>
      </c>
    </row>
    <row r="39" spans="1:14">
      <c r="A39" s="3">
        <v>38</v>
      </c>
      <c r="B39" s="4" t="s">
        <v>12</v>
      </c>
      <c r="C39" s="5">
        <v>21</v>
      </c>
      <c r="D39" s="5"/>
      <c r="E39" s="5">
        <v>9</v>
      </c>
      <c r="F39" s="26">
        <v>30</v>
      </c>
      <c r="G39" s="8"/>
      <c r="H39" s="8"/>
      <c r="I39" s="7"/>
      <c r="J39" s="7"/>
      <c r="K39" s="7"/>
      <c r="L39" s="7"/>
      <c r="M39" s="7"/>
      <c r="N39" s="7"/>
    </row>
    <row r="40" spans="1:14">
      <c r="A40" s="3">
        <v>39</v>
      </c>
      <c r="B40" s="4" t="s">
        <v>13</v>
      </c>
      <c r="C40" s="5">
        <v>60</v>
      </c>
      <c r="D40" s="5"/>
      <c r="E40" s="5">
        <v>50</v>
      </c>
      <c r="F40" s="26">
        <f t="shared" si="0"/>
        <v>110</v>
      </c>
      <c r="G40" s="5">
        <v>100</v>
      </c>
      <c r="H40" s="5">
        <v>100</v>
      </c>
      <c r="I40" s="3">
        <v>90</v>
      </c>
      <c r="J40" s="3">
        <v>91</v>
      </c>
      <c r="K40" s="3">
        <v>91</v>
      </c>
      <c r="L40" s="3">
        <v>35</v>
      </c>
      <c r="M40" s="3">
        <v>33</v>
      </c>
      <c r="N40" s="3">
        <v>33</v>
      </c>
    </row>
    <row r="41" spans="1:14">
      <c r="A41" s="3">
        <v>40</v>
      </c>
      <c r="B41" s="4" t="s">
        <v>15</v>
      </c>
      <c r="C41" s="5">
        <v>0</v>
      </c>
      <c r="D41" s="5"/>
      <c r="E41" s="5">
        <v>48</v>
      </c>
      <c r="F41" s="26">
        <v>48</v>
      </c>
      <c r="G41" s="5">
        <v>40</v>
      </c>
      <c r="H41" s="8"/>
      <c r="I41" s="7"/>
      <c r="J41" s="7"/>
      <c r="K41" s="7"/>
      <c r="L41" s="7"/>
      <c r="M41" s="7"/>
      <c r="N41" s="6"/>
    </row>
    <row r="42" spans="1:14">
      <c r="A42" s="3">
        <v>41</v>
      </c>
      <c r="B42" s="4" t="s">
        <v>16</v>
      </c>
      <c r="C42" s="5">
        <v>43</v>
      </c>
      <c r="D42" s="5"/>
      <c r="E42" s="5">
        <v>27</v>
      </c>
      <c r="F42" s="26">
        <v>70</v>
      </c>
      <c r="G42" s="5">
        <v>60</v>
      </c>
      <c r="H42" s="8"/>
      <c r="I42" s="7"/>
      <c r="J42" s="7"/>
      <c r="K42" s="7"/>
      <c r="L42" s="7"/>
      <c r="M42" s="7"/>
      <c r="N42" s="6"/>
    </row>
    <row r="43" spans="1:14">
      <c r="A43" s="3">
        <v>42</v>
      </c>
      <c r="B43" s="4" t="s">
        <v>17</v>
      </c>
      <c r="C43" s="5">
        <v>10</v>
      </c>
      <c r="D43" s="5"/>
      <c r="E43" s="5">
        <v>45</v>
      </c>
      <c r="F43" s="26">
        <f t="shared" si="0"/>
        <v>55</v>
      </c>
      <c r="G43" s="5">
        <v>50</v>
      </c>
      <c r="H43" s="5">
        <v>50</v>
      </c>
      <c r="I43" s="7"/>
      <c r="J43" s="7"/>
      <c r="K43" s="7"/>
      <c r="L43" s="7"/>
      <c r="M43" s="7"/>
      <c r="N43" s="6"/>
    </row>
    <row r="44" spans="1:14">
      <c r="A44" s="3">
        <v>43</v>
      </c>
      <c r="B44" s="4" t="s">
        <v>20</v>
      </c>
      <c r="C44" s="5">
        <v>60</v>
      </c>
      <c r="D44" s="5"/>
      <c r="E44" s="5">
        <v>30</v>
      </c>
      <c r="F44" s="26">
        <f t="shared" si="0"/>
        <v>90</v>
      </c>
      <c r="G44" s="5">
        <v>90</v>
      </c>
      <c r="H44" s="5">
        <v>80</v>
      </c>
      <c r="I44" s="3">
        <v>78</v>
      </c>
      <c r="J44" s="3">
        <v>60</v>
      </c>
      <c r="K44" s="3">
        <v>60</v>
      </c>
      <c r="L44" s="6"/>
      <c r="M44" s="6"/>
      <c r="N44" s="6"/>
    </row>
    <row r="45" spans="1:14">
      <c r="A45" s="3">
        <v>44</v>
      </c>
      <c r="B45" s="4" t="s">
        <v>25</v>
      </c>
      <c r="C45" s="5">
        <v>70</v>
      </c>
      <c r="D45" s="5"/>
      <c r="E45" s="5">
        <v>30</v>
      </c>
      <c r="F45" s="26">
        <f>SUM(C45:E45)</f>
        <v>100</v>
      </c>
      <c r="G45" s="5">
        <v>110</v>
      </c>
      <c r="H45" s="5">
        <v>100</v>
      </c>
      <c r="I45" s="3">
        <v>60</v>
      </c>
      <c r="J45" s="6"/>
      <c r="K45" s="6"/>
      <c r="L45" s="6"/>
      <c r="M45" s="6"/>
      <c r="N45" s="6"/>
    </row>
    <row r="46" spans="1:14">
      <c r="A46" s="3">
        <v>45</v>
      </c>
      <c r="B46" s="4" t="s">
        <v>29</v>
      </c>
      <c r="C46" s="5">
        <v>15</v>
      </c>
      <c r="D46" s="5"/>
      <c r="E46" s="5">
        <v>40</v>
      </c>
      <c r="F46" s="26">
        <v>55</v>
      </c>
      <c r="G46" s="5">
        <v>50</v>
      </c>
      <c r="H46" s="8"/>
      <c r="I46" s="7"/>
      <c r="J46" s="7"/>
      <c r="K46" s="7"/>
      <c r="L46" s="6"/>
      <c r="M46" s="6"/>
      <c r="N46" s="6"/>
    </row>
    <row r="47" spans="1:14">
      <c r="A47" s="3">
        <v>46</v>
      </c>
      <c r="B47" s="4" t="s">
        <v>30</v>
      </c>
      <c r="C47" s="5">
        <v>56</v>
      </c>
      <c r="D47" s="5"/>
      <c r="E47" s="5">
        <v>24</v>
      </c>
      <c r="F47" s="26">
        <f t="shared" si="0"/>
        <v>80</v>
      </c>
      <c r="G47" s="5">
        <v>70</v>
      </c>
      <c r="H47" s="5">
        <v>62</v>
      </c>
      <c r="I47" s="3">
        <v>70</v>
      </c>
      <c r="J47" s="6"/>
      <c r="K47" s="6"/>
      <c r="L47" s="6"/>
      <c r="M47" s="6"/>
      <c r="N47" s="6"/>
    </row>
    <row r="48" spans="1:14">
      <c r="A48" s="3">
        <v>47</v>
      </c>
      <c r="B48" s="4" t="s">
        <v>31</v>
      </c>
      <c r="C48" s="5">
        <v>70</v>
      </c>
      <c r="D48" s="5"/>
      <c r="E48" s="5">
        <v>18</v>
      </c>
      <c r="F48" s="26">
        <f t="shared" si="0"/>
        <v>88</v>
      </c>
      <c r="G48" s="5">
        <v>78</v>
      </c>
      <c r="H48" s="5">
        <v>78</v>
      </c>
      <c r="I48" s="3">
        <v>80</v>
      </c>
      <c r="J48" s="3">
        <v>75</v>
      </c>
      <c r="K48" s="3">
        <v>75</v>
      </c>
      <c r="L48" s="3">
        <v>65</v>
      </c>
      <c r="M48" s="3">
        <v>65</v>
      </c>
      <c r="N48" s="3">
        <v>63</v>
      </c>
    </row>
    <row r="49" spans="1:14">
      <c r="A49" s="3">
        <v>48</v>
      </c>
      <c r="B49" s="4" t="s">
        <v>32</v>
      </c>
      <c r="C49" s="5">
        <v>34</v>
      </c>
      <c r="D49" s="5"/>
      <c r="E49" s="5">
        <v>26</v>
      </c>
      <c r="F49" s="26">
        <f t="shared" si="0"/>
        <v>60</v>
      </c>
      <c r="G49" s="5">
        <v>60</v>
      </c>
      <c r="H49" s="10">
        <v>50</v>
      </c>
      <c r="I49" s="7"/>
      <c r="J49" s="7"/>
      <c r="K49" s="7"/>
      <c r="L49" s="7"/>
      <c r="M49" s="7"/>
      <c r="N49" s="7"/>
    </row>
    <row r="50" spans="1:14">
      <c r="A50" s="3">
        <v>49</v>
      </c>
      <c r="B50" s="4" t="s">
        <v>33</v>
      </c>
      <c r="C50" s="5">
        <v>15</v>
      </c>
      <c r="D50" s="5"/>
      <c r="E50" s="5">
        <v>45</v>
      </c>
      <c r="F50" s="26">
        <f t="shared" si="0"/>
        <v>60</v>
      </c>
      <c r="G50" s="8"/>
      <c r="H50" s="8"/>
      <c r="I50" s="7"/>
      <c r="J50" s="7"/>
      <c r="K50" s="7"/>
      <c r="L50" s="7"/>
      <c r="M50" s="7"/>
      <c r="N50" s="7"/>
    </row>
    <row r="51" spans="1:14">
      <c r="A51" s="3">
        <v>50</v>
      </c>
      <c r="B51" s="4" t="s">
        <v>34</v>
      </c>
      <c r="C51" s="5">
        <v>5</v>
      </c>
      <c r="D51" s="5"/>
      <c r="E51" s="5">
        <v>45</v>
      </c>
      <c r="F51" s="26">
        <f t="shared" si="0"/>
        <v>50</v>
      </c>
      <c r="G51" s="10">
        <v>50</v>
      </c>
      <c r="H51" s="8"/>
      <c r="I51" s="7"/>
      <c r="J51" s="7"/>
      <c r="K51" s="7"/>
      <c r="L51" s="7"/>
      <c r="M51" s="7"/>
      <c r="N51" s="7"/>
    </row>
    <row r="52" spans="1:14">
      <c r="A52" s="3">
        <v>51</v>
      </c>
      <c r="B52" s="4" t="s">
        <v>35</v>
      </c>
      <c r="C52" s="5">
        <v>48</v>
      </c>
      <c r="D52" s="5"/>
      <c r="E52" s="5">
        <v>28</v>
      </c>
      <c r="F52" s="26">
        <f t="shared" si="0"/>
        <v>76</v>
      </c>
      <c r="G52" s="5">
        <v>76</v>
      </c>
      <c r="H52" s="5">
        <v>76</v>
      </c>
      <c r="I52" s="3">
        <v>73</v>
      </c>
      <c r="J52" s="3">
        <v>70</v>
      </c>
      <c r="K52" s="6"/>
      <c r="L52" s="6"/>
      <c r="M52" s="6"/>
      <c r="N52" s="6"/>
    </row>
    <row r="53" spans="1:14">
      <c r="A53" s="3">
        <v>52</v>
      </c>
      <c r="B53" s="4" t="s">
        <v>36</v>
      </c>
      <c r="C53" s="5">
        <v>79</v>
      </c>
      <c r="D53" s="5"/>
      <c r="E53" s="5">
        <v>28</v>
      </c>
      <c r="F53" s="26">
        <f t="shared" si="0"/>
        <v>107</v>
      </c>
      <c r="G53" s="5">
        <v>97</v>
      </c>
      <c r="H53" s="5">
        <v>87</v>
      </c>
      <c r="I53" s="3">
        <v>87</v>
      </c>
      <c r="J53" s="3">
        <v>87</v>
      </c>
      <c r="K53" s="3">
        <v>80</v>
      </c>
      <c r="L53" s="3">
        <v>40</v>
      </c>
      <c r="M53" s="6"/>
      <c r="N53" s="6"/>
    </row>
    <row r="54" spans="1:14">
      <c r="A54" s="3">
        <v>53</v>
      </c>
      <c r="B54" s="4" t="s">
        <v>37</v>
      </c>
      <c r="C54" s="5">
        <v>80</v>
      </c>
      <c r="D54" s="5"/>
      <c r="E54" s="5">
        <v>20</v>
      </c>
      <c r="F54" s="26">
        <f t="shared" si="0"/>
        <v>100</v>
      </c>
      <c r="G54" s="5">
        <v>90</v>
      </c>
      <c r="H54" s="5">
        <v>90</v>
      </c>
      <c r="I54" s="3">
        <v>80</v>
      </c>
      <c r="J54" s="6"/>
      <c r="K54" s="6"/>
      <c r="L54" s="6"/>
      <c r="M54" s="6"/>
      <c r="N54" s="6"/>
    </row>
    <row r="55" spans="1:14">
      <c r="A55" s="3">
        <v>54</v>
      </c>
      <c r="B55" s="4" t="s">
        <v>38</v>
      </c>
      <c r="C55" s="5">
        <v>17</v>
      </c>
      <c r="D55" s="5"/>
      <c r="E55" s="5">
        <v>43</v>
      </c>
      <c r="F55" s="26">
        <f t="shared" si="0"/>
        <v>60</v>
      </c>
      <c r="G55" s="5">
        <v>50</v>
      </c>
      <c r="H55" s="8"/>
      <c r="I55" s="7"/>
      <c r="J55" s="6"/>
      <c r="K55" s="6"/>
      <c r="L55" s="6"/>
      <c r="M55" s="6"/>
      <c r="N55" s="6"/>
    </row>
    <row r="56" spans="1:14">
      <c r="A56" s="3">
        <v>55</v>
      </c>
      <c r="B56" s="4" t="s">
        <v>39</v>
      </c>
      <c r="C56" s="5">
        <v>0</v>
      </c>
      <c r="D56" s="5"/>
      <c r="E56" s="5">
        <v>60</v>
      </c>
      <c r="F56" s="26">
        <f t="shared" si="0"/>
        <v>60</v>
      </c>
      <c r="G56" s="5">
        <v>66</v>
      </c>
      <c r="H56" s="5">
        <v>70</v>
      </c>
      <c r="I56" s="7"/>
      <c r="J56" s="6"/>
      <c r="K56" s="6"/>
      <c r="L56" s="6"/>
      <c r="M56" s="6"/>
      <c r="N56" s="6"/>
    </row>
    <row r="57" spans="1:14">
      <c r="A57" s="3">
        <v>56</v>
      </c>
      <c r="B57" s="4" t="s">
        <v>40</v>
      </c>
      <c r="C57" s="5">
        <v>80</v>
      </c>
      <c r="D57" s="5"/>
      <c r="E57" s="5">
        <v>50</v>
      </c>
      <c r="F57" s="26">
        <f>SUM(C57:E57)</f>
        <v>130</v>
      </c>
      <c r="G57" s="5">
        <v>125</v>
      </c>
      <c r="H57" s="5">
        <v>95</v>
      </c>
      <c r="I57" s="3">
        <v>91</v>
      </c>
      <c r="J57" s="3">
        <v>90</v>
      </c>
      <c r="K57" s="3">
        <v>80</v>
      </c>
      <c r="L57" s="3">
        <v>80</v>
      </c>
      <c r="M57" s="3">
        <v>80</v>
      </c>
      <c r="N57" s="3">
        <v>80</v>
      </c>
    </row>
    <row r="58" spans="1:14">
      <c r="A58" s="3">
        <v>57</v>
      </c>
      <c r="B58" s="4" t="s">
        <v>41</v>
      </c>
      <c r="C58" s="5">
        <v>42</v>
      </c>
      <c r="D58" s="5"/>
      <c r="E58" s="5">
        <v>18</v>
      </c>
      <c r="F58" s="26">
        <f>SUM(C58:E58)</f>
        <v>60</v>
      </c>
      <c r="G58" s="5">
        <v>60</v>
      </c>
      <c r="H58" s="8"/>
      <c r="I58" s="7"/>
      <c r="J58" s="7"/>
      <c r="K58" s="7"/>
      <c r="L58" s="7"/>
      <c r="M58" s="7"/>
      <c r="N58" s="7"/>
    </row>
    <row r="59" spans="1:14">
      <c r="A59" s="3">
        <v>58</v>
      </c>
      <c r="B59" s="4" t="s">
        <v>43</v>
      </c>
      <c r="C59" s="5">
        <v>52</v>
      </c>
      <c r="D59" s="5"/>
      <c r="E59" s="5">
        <v>8</v>
      </c>
      <c r="F59" s="26">
        <f t="shared" ref="F59:F84" si="3">SUM(C59:E59)</f>
        <v>60</v>
      </c>
      <c r="G59" s="5">
        <v>60</v>
      </c>
      <c r="H59" s="5">
        <v>60</v>
      </c>
      <c r="I59" s="3">
        <v>60</v>
      </c>
      <c r="J59" s="3">
        <v>55</v>
      </c>
      <c r="K59" s="3">
        <v>55</v>
      </c>
      <c r="L59" s="3">
        <v>55</v>
      </c>
      <c r="M59" s="3">
        <v>55</v>
      </c>
      <c r="N59" s="3">
        <v>55</v>
      </c>
    </row>
    <row r="60" spans="1:14">
      <c r="A60" s="3">
        <v>59</v>
      </c>
      <c r="B60" s="4" t="s">
        <v>44</v>
      </c>
      <c r="C60" s="5">
        <v>72</v>
      </c>
      <c r="D60" s="5"/>
      <c r="E60" s="5">
        <v>8</v>
      </c>
      <c r="F60" s="26">
        <f t="shared" si="3"/>
        <v>80</v>
      </c>
      <c r="G60" s="5">
        <v>70</v>
      </c>
      <c r="H60" s="5">
        <v>60</v>
      </c>
      <c r="I60" s="7"/>
      <c r="J60" s="7"/>
      <c r="K60" s="7"/>
      <c r="L60" s="7"/>
      <c r="M60" s="7"/>
      <c r="N60" s="7"/>
    </row>
    <row r="61" spans="1:14">
      <c r="A61" s="3">
        <v>60</v>
      </c>
      <c r="B61" s="4" t="s">
        <v>46</v>
      </c>
      <c r="C61" s="5">
        <v>5</v>
      </c>
      <c r="D61" s="5"/>
      <c r="E61" s="5">
        <v>30</v>
      </c>
      <c r="F61" s="26">
        <v>35</v>
      </c>
      <c r="G61" s="8"/>
      <c r="H61" s="8"/>
      <c r="I61" s="7"/>
      <c r="J61" s="7"/>
      <c r="K61" s="7"/>
      <c r="L61" s="7"/>
      <c r="M61" s="7"/>
      <c r="N61" s="7"/>
    </row>
    <row r="62" spans="1:14">
      <c r="A62" s="3">
        <v>61</v>
      </c>
      <c r="B62" s="4" t="s">
        <v>49</v>
      </c>
      <c r="C62" s="5">
        <v>20</v>
      </c>
      <c r="D62" s="5"/>
      <c r="E62" s="5">
        <v>20</v>
      </c>
      <c r="F62" s="26">
        <v>40</v>
      </c>
      <c r="G62" s="8"/>
      <c r="H62" s="8"/>
      <c r="I62" s="7"/>
      <c r="J62" s="7"/>
      <c r="K62" s="7"/>
      <c r="L62" s="7"/>
      <c r="M62" s="7"/>
      <c r="N62" s="7"/>
    </row>
    <row r="63" spans="1:14">
      <c r="A63" s="3">
        <v>62</v>
      </c>
      <c r="B63" s="4" t="s">
        <v>51</v>
      </c>
      <c r="C63" s="5">
        <v>142</v>
      </c>
      <c r="D63" s="5"/>
      <c r="E63" s="5">
        <v>16</v>
      </c>
      <c r="F63" s="26">
        <f>SUM(C63:E63)</f>
        <v>158</v>
      </c>
      <c r="G63" s="5">
        <v>170</v>
      </c>
      <c r="H63" s="5">
        <v>111</v>
      </c>
      <c r="I63" s="3">
        <v>111</v>
      </c>
      <c r="J63" s="3">
        <v>102</v>
      </c>
      <c r="K63" s="3">
        <v>60</v>
      </c>
      <c r="L63" s="3">
        <v>45</v>
      </c>
      <c r="M63" s="3">
        <v>45</v>
      </c>
      <c r="N63" s="3">
        <v>45</v>
      </c>
    </row>
    <row r="64" spans="1:14">
      <c r="A64" s="3">
        <v>63</v>
      </c>
      <c r="B64" s="4" t="s">
        <v>53</v>
      </c>
      <c r="C64" s="5">
        <v>25</v>
      </c>
      <c r="D64" s="5"/>
      <c r="E64" s="5">
        <v>20</v>
      </c>
      <c r="F64" s="26">
        <v>45</v>
      </c>
      <c r="G64" s="5">
        <v>80</v>
      </c>
      <c r="H64" s="8"/>
      <c r="I64" s="7"/>
      <c r="J64" s="7"/>
      <c r="K64" s="7"/>
      <c r="L64" s="7"/>
      <c r="M64" s="6"/>
      <c r="N64" s="6"/>
    </row>
    <row r="65" spans="1:14">
      <c r="A65" s="3">
        <v>64</v>
      </c>
      <c r="B65" s="4" t="s">
        <v>60</v>
      </c>
      <c r="C65" s="5">
        <v>45</v>
      </c>
      <c r="D65" s="5"/>
      <c r="E65" s="5">
        <v>15</v>
      </c>
      <c r="F65" s="26">
        <v>60</v>
      </c>
      <c r="G65" s="8"/>
      <c r="H65" s="8"/>
      <c r="I65" s="7"/>
      <c r="J65" s="6"/>
      <c r="K65" s="6"/>
      <c r="L65" s="6"/>
      <c r="M65" s="6"/>
      <c r="N65" s="11"/>
    </row>
    <row r="66" spans="1:14">
      <c r="A66" s="3">
        <v>65</v>
      </c>
      <c r="B66" s="4" t="s">
        <v>61</v>
      </c>
      <c r="C66" s="5">
        <v>20</v>
      </c>
      <c r="D66" s="5"/>
      <c r="E66" s="5">
        <v>25</v>
      </c>
      <c r="F66" s="26">
        <v>45</v>
      </c>
      <c r="G66" s="10">
        <v>45</v>
      </c>
      <c r="H66" s="8"/>
      <c r="I66" s="7"/>
      <c r="J66" s="6"/>
      <c r="K66" s="6"/>
      <c r="L66" s="6"/>
      <c r="M66" s="6"/>
      <c r="N66" s="11"/>
    </row>
    <row r="67" spans="1:14">
      <c r="A67" s="3">
        <v>66</v>
      </c>
      <c r="B67" s="4" t="s">
        <v>62</v>
      </c>
      <c r="C67" s="5">
        <v>54</v>
      </c>
      <c r="D67" s="5"/>
      <c r="E67" s="5">
        <v>66</v>
      </c>
      <c r="F67" s="26">
        <f t="shared" si="3"/>
        <v>120</v>
      </c>
      <c r="G67" s="5">
        <v>70</v>
      </c>
      <c r="H67" s="5">
        <v>70</v>
      </c>
      <c r="I67" s="3">
        <v>70</v>
      </c>
      <c r="J67" s="3">
        <v>70</v>
      </c>
      <c r="K67" s="6"/>
      <c r="L67" s="6"/>
      <c r="M67" s="6"/>
      <c r="N67" s="11"/>
    </row>
    <row r="68" spans="1:14">
      <c r="A68" s="3">
        <v>67</v>
      </c>
      <c r="B68" s="4" t="s">
        <v>64</v>
      </c>
      <c r="C68" s="5">
        <v>16</v>
      </c>
      <c r="D68" s="5"/>
      <c r="E68" s="5">
        <v>54</v>
      </c>
      <c r="F68" s="26">
        <v>70</v>
      </c>
      <c r="G68" s="5">
        <v>60</v>
      </c>
      <c r="H68" s="8"/>
      <c r="I68" s="7"/>
      <c r="J68" s="7"/>
      <c r="K68" s="7"/>
      <c r="L68" s="7"/>
      <c r="M68" s="7"/>
      <c r="N68" s="7"/>
    </row>
    <row r="69" spans="1:14">
      <c r="A69" s="3">
        <v>68</v>
      </c>
      <c r="B69" s="4" t="s">
        <v>67</v>
      </c>
      <c r="C69" s="5">
        <v>0</v>
      </c>
      <c r="D69" s="5"/>
      <c r="E69" s="5">
        <v>40</v>
      </c>
      <c r="F69" s="26">
        <v>40</v>
      </c>
      <c r="G69" s="5">
        <v>40</v>
      </c>
      <c r="H69" s="8"/>
      <c r="I69" s="7"/>
      <c r="J69" s="7"/>
      <c r="K69" s="7"/>
      <c r="L69" s="7"/>
      <c r="M69" s="7"/>
      <c r="N69" s="7"/>
    </row>
    <row r="70" spans="1:14">
      <c r="A70" s="3">
        <v>69</v>
      </c>
      <c r="B70" s="4" t="s">
        <v>68</v>
      </c>
      <c r="C70" s="5">
        <v>20</v>
      </c>
      <c r="D70" s="5"/>
      <c r="E70" s="5">
        <v>20</v>
      </c>
      <c r="F70" s="26">
        <f t="shared" si="3"/>
        <v>40</v>
      </c>
      <c r="G70" s="5">
        <v>30</v>
      </c>
      <c r="H70" s="5">
        <v>20</v>
      </c>
      <c r="I70" s="7"/>
      <c r="J70" s="6"/>
      <c r="K70" s="6"/>
      <c r="L70" s="6"/>
      <c r="M70" s="6"/>
      <c r="N70" s="6"/>
    </row>
    <row r="71" spans="1:14">
      <c r="A71" s="3">
        <v>70</v>
      </c>
      <c r="B71" s="4" t="s">
        <v>69</v>
      </c>
      <c r="C71" s="5">
        <v>30</v>
      </c>
      <c r="D71" s="5"/>
      <c r="E71" s="5">
        <v>30</v>
      </c>
      <c r="F71" s="26">
        <v>60</v>
      </c>
      <c r="G71" s="5">
        <v>60</v>
      </c>
      <c r="H71" s="8"/>
      <c r="I71" s="7"/>
      <c r="J71" s="6"/>
      <c r="K71" s="6"/>
      <c r="L71" s="6"/>
      <c r="M71" s="6"/>
      <c r="N71" s="6"/>
    </row>
    <row r="72" spans="1:14">
      <c r="A72" s="3">
        <v>71</v>
      </c>
      <c r="B72" s="4" t="s">
        <v>105</v>
      </c>
      <c r="C72" s="5">
        <v>24</v>
      </c>
      <c r="D72" s="5"/>
      <c r="E72" s="5">
        <v>36</v>
      </c>
      <c r="F72" s="26">
        <v>60</v>
      </c>
      <c r="G72" s="8"/>
      <c r="H72" s="8"/>
      <c r="I72" s="7"/>
      <c r="J72" s="7"/>
      <c r="K72" s="7"/>
      <c r="L72" s="7"/>
      <c r="M72" s="7"/>
      <c r="N72" s="7"/>
    </row>
    <row r="73" spans="1:14">
      <c r="A73" s="3">
        <v>72</v>
      </c>
      <c r="B73" s="4" t="s">
        <v>72</v>
      </c>
      <c r="C73" s="5">
        <v>48</v>
      </c>
      <c r="D73" s="5"/>
      <c r="E73" s="5">
        <v>12</v>
      </c>
      <c r="F73" s="26">
        <f t="shared" si="3"/>
        <v>60</v>
      </c>
      <c r="G73" s="5">
        <v>60</v>
      </c>
      <c r="H73" s="5">
        <v>50</v>
      </c>
      <c r="I73" s="3">
        <v>50</v>
      </c>
      <c r="J73" s="3">
        <v>60</v>
      </c>
      <c r="K73" s="3">
        <v>65</v>
      </c>
      <c r="L73" s="3">
        <v>40</v>
      </c>
      <c r="M73" s="3">
        <v>35</v>
      </c>
      <c r="N73" s="3">
        <v>40</v>
      </c>
    </row>
    <row r="74" spans="1:14">
      <c r="A74" s="3">
        <v>73</v>
      </c>
      <c r="B74" s="4" t="s">
        <v>73</v>
      </c>
      <c r="C74" s="5">
        <v>70</v>
      </c>
      <c r="D74" s="5"/>
      <c r="E74" s="5">
        <v>30</v>
      </c>
      <c r="F74" s="26">
        <f t="shared" si="3"/>
        <v>100</v>
      </c>
      <c r="G74" s="5">
        <v>100</v>
      </c>
      <c r="H74" s="5">
        <v>100</v>
      </c>
      <c r="I74" s="3">
        <v>90</v>
      </c>
      <c r="J74" s="3">
        <v>75</v>
      </c>
      <c r="K74" s="3">
        <v>70</v>
      </c>
      <c r="L74" s="3">
        <v>60</v>
      </c>
      <c r="M74" s="3">
        <v>60</v>
      </c>
      <c r="N74" s="3">
        <v>60</v>
      </c>
    </row>
    <row r="75" spans="1:14">
      <c r="A75" s="3">
        <v>74</v>
      </c>
      <c r="B75" s="64" t="s">
        <v>74</v>
      </c>
      <c r="C75" s="5">
        <v>54</v>
      </c>
      <c r="D75" s="5"/>
      <c r="E75" s="5">
        <v>6</v>
      </c>
      <c r="F75" s="26">
        <f t="shared" si="3"/>
        <v>60</v>
      </c>
      <c r="G75" s="10">
        <v>60</v>
      </c>
      <c r="H75" s="10">
        <v>60</v>
      </c>
      <c r="I75" s="10">
        <v>60</v>
      </c>
      <c r="J75" s="24"/>
      <c r="K75" s="25"/>
      <c r="L75" s="25"/>
      <c r="M75" s="25"/>
      <c r="N75" s="25"/>
    </row>
    <row r="76" spans="1:14">
      <c r="A76" s="3">
        <v>75</v>
      </c>
      <c r="B76" s="4" t="s">
        <v>77</v>
      </c>
      <c r="C76" s="5">
        <v>52</v>
      </c>
      <c r="D76" s="5"/>
      <c r="E76" s="5">
        <v>28</v>
      </c>
      <c r="F76" s="26">
        <f>SUM(C76:E76)</f>
        <v>80</v>
      </c>
      <c r="G76" s="5">
        <v>70</v>
      </c>
      <c r="H76" s="5">
        <v>60</v>
      </c>
      <c r="I76" s="7"/>
      <c r="J76" s="6"/>
      <c r="K76" s="6"/>
      <c r="L76" s="6"/>
      <c r="M76" s="6"/>
      <c r="N76" s="6"/>
    </row>
    <row r="77" spans="1:14">
      <c r="A77" s="3">
        <v>76</v>
      </c>
      <c r="B77" s="4" t="s">
        <v>78</v>
      </c>
      <c r="C77" s="10">
        <v>30</v>
      </c>
      <c r="D77" s="10"/>
      <c r="E77" s="10">
        <v>72</v>
      </c>
      <c r="F77" s="53">
        <f t="shared" si="3"/>
        <v>102</v>
      </c>
      <c r="G77" s="10">
        <v>125</v>
      </c>
      <c r="H77" s="10">
        <v>117</v>
      </c>
      <c r="I77" s="54">
        <v>111</v>
      </c>
      <c r="J77" s="55">
        <v>114</v>
      </c>
      <c r="K77" s="54">
        <v>114</v>
      </c>
      <c r="L77" s="54">
        <v>54</v>
      </c>
      <c r="M77" s="54">
        <v>53</v>
      </c>
      <c r="N77" s="54">
        <v>54</v>
      </c>
    </row>
    <row r="78" spans="1:14">
      <c r="A78" s="3">
        <v>77</v>
      </c>
      <c r="B78" s="4" t="s">
        <v>79</v>
      </c>
      <c r="C78" s="10">
        <v>40</v>
      </c>
      <c r="D78" s="10"/>
      <c r="E78" s="10">
        <v>75</v>
      </c>
      <c r="F78" s="53">
        <f t="shared" si="3"/>
        <v>115</v>
      </c>
      <c r="G78" s="10">
        <v>140</v>
      </c>
      <c r="H78" s="10">
        <v>150</v>
      </c>
      <c r="I78" s="54">
        <v>150</v>
      </c>
      <c r="J78" s="55">
        <v>130</v>
      </c>
      <c r="K78" s="54">
        <v>120</v>
      </c>
      <c r="L78" s="54">
        <v>66</v>
      </c>
      <c r="M78" s="54">
        <v>66</v>
      </c>
      <c r="N78" s="54">
        <v>66</v>
      </c>
    </row>
    <row r="79" spans="1:14">
      <c r="A79" s="3">
        <v>78</v>
      </c>
      <c r="B79" s="4" t="s">
        <v>80</v>
      </c>
      <c r="C79" s="10">
        <v>0</v>
      </c>
      <c r="D79" s="10"/>
      <c r="E79" s="10">
        <v>55</v>
      </c>
      <c r="F79" s="53">
        <f t="shared" si="3"/>
        <v>55</v>
      </c>
      <c r="G79" s="10">
        <v>55</v>
      </c>
      <c r="H79" s="10">
        <v>65</v>
      </c>
      <c r="I79" s="54">
        <v>85</v>
      </c>
      <c r="J79" s="54">
        <v>65</v>
      </c>
      <c r="K79" s="54">
        <v>65</v>
      </c>
      <c r="L79" s="54">
        <v>41</v>
      </c>
      <c r="M79" s="54">
        <v>41</v>
      </c>
      <c r="N79" s="54">
        <v>41</v>
      </c>
    </row>
    <row r="80" spans="1:14">
      <c r="A80" s="3">
        <v>79</v>
      </c>
      <c r="B80" s="4" t="s">
        <v>81</v>
      </c>
      <c r="C80" s="10">
        <v>20</v>
      </c>
      <c r="D80" s="10"/>
      <c r="E80" s="10">
        <v>45</v>
      </c>
      <c r="F80" s="53">
        <f t="shared" si="3"/>
        <v>65</v>
      </c>
      <c r="G80" s="10">
        <v>75</v>
      </c>
      <c r="H80" s="10">
        <v>70</v>
      </c>
      <c r="I80" s="54">
        <v>90</v>
      </c>
      <c r="J80" s="54">
        <v>80</v>
      </c>
      <c r="K80" s="54">
        <v>80</v>
      </c>
      <c r="L80" s="54">
        <v>35</v>
      </c>
      <c r="M80" s="54">
        <v>50</v>
      </c>
      <c r="N80" s="54">
        <v>80</v>
      </c>
    </row>
    <row r="81" spans="1:14">
      <c r="A81" s="3">
        <v>80</v>
      </c>
      <c r="B81" s="4" t="s">
        <v>82</v>
      </c>
      <c r="C81" s="10">
        <v>60</v>
      </c>
      <c r="D81" s="10"/>
      <c r="E81" s="10">
        <v>65</v>
      </c>
      <c r="F81" s="53">
        <f t="shared" si="3"/>
        <v>125</v>
      </c>
      <c r="G81" s="10">
        <v>125</v>
      </c>
      <c r="H81" s="10">
        <v>125</v>
      </c>
      <c r="I81" s="54">
        <v>125</v>
      </c>
      <c r="J81" s="54">
        <v>125</v>
      </c>
      <c r="K81" s="54">
        <v>125</v>
      </c>
      <c r="L81" s="54">
        <v>55</v>
      </c>
      <c r="M81" s="54">
        <v>55</v>
      </c>
      <c r="N81" s="54">
        <v>50</v>
      </c>
    </row>
    <row r="82" spans="1:14">
      <c r="A82" s="3">
        <v>81</v>
      </c>
      <c r="B82" s="4" t="s">
        <v>83</v>
      </c>
      <c r="C82" s="10">
        <v>30</v>
      </c>
      <c r="D82" s="10" t="s">
        <v>8</v>
      </c>
      <c r="E82" s="10">
        <v>0</v>
      </c>
      <c r="F82" s="53">
        <f t="shared" si="3"/>
        <v>30</v>
      </c>
      <c r="G82" s="10">
        <v>30</v>
      </c>
      <c r="H82" s="10">
        <v>30</v>
      </c>
      <c r="I82" s="54">
        <v>30</v>
      </c>
      <c r="J82" s="54">
        <v>30</v>
      </c>
      <c r="K82" s="54">
        <v>30</v>
      </c>
      <c r="L82" s="54">
        <v>30</v>
      </c>
      <c r="M82" s="54">
        <v>30</v>
      </c>
      <c r="N82" s="54">
        <v>30</v>
      </c>
    </row>
    <row r="83" spans="1:14">
      <c r="A83" s="3">
        <v>82</v>
      </c>
      <c r="B83" s="4" t="s">
        <v>84</v>
      </c>
      <c r="C83" s="10">
        <v>60</v>
      </c>
      <c r="D83" s="10"/>
      <c r="E83" s="10">
        <v>20</v>
      </c>
      <c r="F83" s="53">
        <f>SUM(C83:E83)</f>
        <v>80</v>
      </c>
      <c r="G83" s="10">
        <v>50</v>
      </c>
      <c r="H83" s="10">
        <v>70</v>
      </c>
      <c r="I83" s="54">
        <v>70</v>
      </c>
      <c r="J83" s="54">
        <v>55</v>
      </c>
      <c r="K83" s="54" t="s">
        <v>85</v>
      </c>
      <c r="L83" s="54" t="s">
        <v>85</v>
      </c>
      <c r="M83" s="54" t="s">
        <v>86</v>
      </c>
      <c r="N83" s="54" t="s">
        <v>87</v>
      </c>
    </row>
    <row r="84" spans="1:14" ht="15.75" thickBot="1">
      <c r="A84" s="3">
        <v>83</v>
      </c>
      <c r="B84" s="56" t="s">
        <v>88</v>
      </c>
      <c r="C84" s="57">
        <v>10</v>
      </c>
      <c r="D84" s="57"/>
      <c r="E84" s="57">
        <v>0</v>
      </c>
      <c r="F84" s="58">
        <f t="shared" si="3"/>
        <v>10</v>
      </c>
      <c r="G84" s="57">
        <v>5</v>
      </c>
      <c r="H84" s="57">
        <v>5</v>
      </c>
      <c r="I84" s="59"/>
      <c r="J84" s="59"/>
      <c r="K84" s="59"/>
      <c r="L84" s="59"/>
      <c r="M84" s="59"/>
      <c r="N84" s="59"/>
    </row>
    <row r="85" spans="1:14" ht="17.25" thickTop="1" thickBot="1">
      <c r="A85" s="12"/>
      <c r="B85" s="13" t="s">
        <v>89</v>
      </c>
      <c r="C85" s="49">
        <f t="shared" ref="C85:N85" si="4">SUM(C2:C84)</f>
        <v>4046</v>
      </c>
      <c r="D85" s="27">
        <f t="shared" si="4"/>
        <v>68</v>
      </c>
      <c r="E85" s="49">
        <f>SUM(E2:E84)</f>
        <v>1517</v>
      </c>
      <c r="F85" s="36">
        <f t="shared" si="4"/>
        <v>5631</v>
      </c>
      <c r="G85" s="36">
        <f>SUM(G2:G84)</f>
        <v>5019</v>
      </c>
      <c r="H85" s="50">
        <f t="shared" si="4"/>
        <v>4098</v>
      </c>
      <c r="I85" s="51">
        <f t="shared" si="4"/>
        <v>3649</v>
      </c>
      <c r="J85" s="51">
        <f t="shared" si="4"/>
        <v>2976</v>
      </c>
      <c r="K85" s="51">
        <f t="shared" si="4"/>
        <v>2700</v>
      </c>
      <c r="L85" s="51">
        <f t="shared" si="4"/>
        <v>1945</v>
      </c>
      <c r="M85" s="51">
        <f t="shared" si="4"/>
        <v>1918</v>
      </c>
      <c r="N85" s="52">
        <f t="shared" si="4"/>
        <v>1937</v>
      </c>
    </row>
    <row r="86" spans="1:14" ht="15.75" thickTop="1">
      <c r="A86" s="12"/>
      <c r="B86" s="14" t="s">
        <v>90</v>
      </c>
      <c r="C86" s="15">
        <f t="shared" ref="C86:I86" si="5">C85-C91-C93</f>
        <v>3796</v>
      </c>
      <c r="D86" s="15">
        <f t="shared" si="5"/>
        <v>68</v>
      </c>
      <c r="E86" s="15">
        <f t="shared" si="5"/>
        <v>1185</v>
      </c>
      <c r="F86" s="37">
        <f t="shared" si="5"/>
        <v>5049</v>
      </c>
      <c r="G86" s="37">
        <f t="shared" si="5"/>
        <v>4414</v>
      </c>
      <c r="H86" s="28">
        <f t="shared" si="5"/>
        <v>3466</v>
      </c>
      <c r="I86" s="28">
        <f t="shared" si="5"/>
        <v>2988</v>
      </c>
      <c r="J86" s="28">
        <f t="shared" ref="J86:N86" si="6">J85-J91-J93</f>
        <v>2377</v>
      </c>
      <c r="K86" s="28">
        <f t="shared" si="6"/>
        <v>2166</v>
      </c>
      <c r="L86" s="28">
        <f t="shared" si="6"/>
        <v>1664</v>
      </c>
      <c r="M86" s="28">
        <f t="shared" si="6"/>
        <v>1623</v>
      </c>
      <c r="N86" s="28">
        <f t="shared" si="6"/>
        <v>1616</v>
      </c>
    </row>
    <row r="87" spans="1:14">
      <c r="A87" s="12"/>
      <c r="B87" s="16" t="s">
        <v>91</v>
      </c>
      <c r="C87" s="17">
        <f>C2+C3+C4+C5+C6+C7+C8+C9+C10+C11+C12+C13+C14+C15+C16+C17+C18+C19+C20+C21+C22+C23+C24+C25+C26+C27+C28+C29+C30+C31+C32+C33+C34+C35</f>
        <v>2082</v>
      </c>
      <c r="D87" s="18">
        <f>D2+D3+D4+D5+D6+D7+D8+D9+D10+D11+D12+D13+D14+D15+D16+D17+D18+D19+D20+D21+D22+D23+D24+D25+D26+D27+D28+D29+D30+D31+D32+D33+D34+D35</f>
        <v>68</v>
      </c>
      <c r="E87" s="18">
        <v>0</v>
      </c>
      <c r="F87" s="38">
        <f>C87+D87</f>
        <v>2150</v>
      </c>
      <c r="G87" s="42">
        <f>G2+G3+G4+G5+G6+G7+G8+G9+G10+G11+G12+G13+G14+G15+G16+G17+G18+G19+G20+G21+G22+G23+G24+G25+G26+G27+G28+G29+G30+G31+G32+G33+G34+G35</f>
        <v>1939</v>
      </c>
      <c r="H87" s="29">
        <f>H2+H3+H4+H5+H6+H7+H8+H9+H10+H11+H12+H13+H14+H15+H16+H17+H18+H19+H20+H21+H22+H23+H24+H25+H26+H27+H28+H29+H30+H31+H32+H33+H34+H35</f>
        <v>1769</v>
      </c>
      <c r="I87" s="29">
        <f>I2+I3+I4+I5+I6+I7+I8+I9+I10+I12+I13+I14+I15+I16+I17+I18+I19+I20+I21+I22+I23+I24+I25+I26+I27+I28+I29+I30+I31+I32+I33+I34+I35</f>
        <v>1738</v>
      </c>
      <c r="J87" s="29">
        <f>J2+J3+J4+J5+J6+J7+J8+J9+J10+J11+J12+J13+J14+J15+J16+J17+J18+J19+J20+J21+J22+J23+J24+J25+J26+J27+J28+J29+J30+J31+J32+J33+J34+J35</f>
        <v>1462</v>
      </c>
      <c r="K87" s="29">
        <f>K2+K3+K4+K5+K6+K7+K8+K9+K10+K11+K12+K13+K14+K15+K16+K17+K18+K19+K20+K21+K22+K23+K24+K25+K26+K27+K28+K29+K30+K31+K32+K33+K34+K35</f>
        <v>1460</v>
      </c>
      <c r="L87" s="29">
        <f>L2+L3+L4+L5+L6+L7+L8+L9+L10+L11+L12+L13+L14+L15+L16+L17+L18+L19+L20+L21+L22+L23+L24+L25+L26+L27+L28+L29+L30+L31+L32+L33+L34+L35</f>
        <v>1192</v>
      </c>
      <c r="M87" s="29">
        <f>M2+M3+M4+M5+M6+M7+M8+M9+M10+M11+M12+M13+M14+M15+M16+M17+M18+M19+M20+M21+M22+M23+M24+M25+M26+M27+M28+M29+M30+M31+M32+M33+M34+M35</f>
        <v>1202</v>
      </c>
      <c r="N87" s="29">
        <f>N2+N3+N4+N5+N6+N7+N8+N9+N10+N11+N12+N13+N14+N15+N16+N17+N18+N19+N20+N21+N22+N23+N24+N25+N26+N27+N28+N29+N30+N31+N32+N33+N34+N35</f>
        <v>1192</v>
      </c>
    </row>
    <row r="88" spans="1:14">
      <c r="A88" s="12"/>
      <c r="B88" s="16" t="s">
        <v>92</v>
      </c>
      <c r="C88" s="19">
        <f>C87/C85</f>
        <v>0.51458230350963918</v>
      </c>
      <c r="D88" s="18"/>
      <c r="E88" s="18">
        <f>E87/E85</f>
        <v>0</v>
      </c>
      <c r="F88" s="39">
        <f t="shared" ref="F88:N88" si="7">F87/F85</f>
        <v>0.38181495293908718</v>
      </c>
      <c r="G88" s="43">
        <f t="shared" si="7"/>
        <v>0.38633193863319387</v>
      </c>
      <c r="H88" s="30">
        <f t="shared" si="7"/>
        <v>0.43167398731088336</v>
      </c>
      <c r="I88" s="30">
        <f t="shared" si="7"/>
        <v>0.47629487530830367</v>
      </c>
      <c r="J88" s="30">
        <f t="shared" si="7"/>
        <v>0.49126344086021506</v>
      </c>
      <c r="K88" s="30">
        <f t="shared" si="7"/>
        <v>0.54074074074074074</v>
      </c>
      <c r="L88" s="30">
        <f t="shared" si="7"/>
        <v>0.61285347043701799</v>
      </c>
      <c r="M88" s="30">
        <f>M87/M85</f>
        <v>0.62669447340980189</v>
      </c>
      <c r="N88" s="30">
        <f t="shared" si="7"/>
        <v>0.61538461538461542</v>
      </c>
    </row>
    <row r="89" spans="1:14" ht="17.45" customHeight="1">
      <c r="A89" s="12"/>
      <c r="B89" s="16" t="s">
        <v>93</v>
      </c>
      <c r="C89" s="17">
        <f>C36+C37+C38+C39+C40+C41+C42+C43+C44+C45+C46+C47+C48+C49+C50+C51+C52+C53+C54+C55+C56+C57+C58+C59+C60+C61+C62+C63+C64+C65+C66+C67+C68+C69+C70+C71+C72+C73+C74+C75+C76</f>
        <v>1714</v>
      </c>
      <c r="D89" s="17">
        <v>0</v>
      </c>
      <c r="E89" s="17">
        <f>E36+E37+E38+E39+E40+E41+E42+E43+E44+E45+E46+E47+E48+E49+E50+E51+E52+E53+E54+E55+E56+E57+E58+E59+E60+E61+E62+E63+E64+E65+E66+E67+E68+E69+E70+E71+E72+E73+E74+E75+E76</f>
        <v>1185</v>
      </c>
      <c r="F89" s="38">
        <f>C89+E89</f>
        <v>2899</v>
      </c>
      <c r="G89" s="38">
        <f>G36+G37+G38+G39+G40+G41+G42+G43+G44+G45+G46+G47+G48+G49+G50+G51+G52+G53+G54+G55+G56+G57+G58+G59+G60+G61+G62+G63+G64+G65+G66+G67+G68+G69+G70+G71+G72+G73+G74+G75+G76</f>
        <v>2475</v>
      </c>
      <c r="H89" s="29">
        <f>H36+H37+H38+H39+H40+H41+H42+H43+H44+H45+H46+H47+H48+H49+H50+H51+H52+H53+H54+H55+H56+H57+H58+H59+H60+H61+H62+H63+H64+H65+H66+H67+H68+H69+H70+H71+H72+H73+H74+H75+H76</f>
        <v>1697</v>
      </c>
      <c r="I89" s="29">
        <f>I36+I37+I38+I39+I40+I41+I42+I43+I44+I45+I46+I47+I48+I49+I50+I51+I52+I53+I54+I55+I56+I57+I58+I59+II60+I61+I62+I63+I64+I65+I66+I67+I68+I69+I70+I71+I72+I73+I74+I75+I76</f>
        <v>1250</v>
      </c>
      <c r="J89" s="29">
        <f>J76+J75+J74+J73+J72+J71+J70+J69+J68+J67+J66+J65+J64+J63+J62+J61+J60+J59+J58+J57+J56+J55+J54+J53+J52+J51+J50+J49+J48+J47+J46+J45+J44+J43+J42+J41+J40+J39+J38+J37+J36</f>
        <v>915</v>
      </c>
      <c r="K89" s="29">
        <f>K76+K75+K74+K73+K72+K71+K70+K69+K68+K67+K66+K65+K64+K63+K62+K61+K60+K59+K58+K57+K56+K55+K54+K53+K52+K51+K50+K49+K48+K47+K46+K45+K44+K43+K42+K41+K40+K39+K38+K37+K36</f>
        <v>706</v>
      </c>
      <c r="L89" s="29">
        <f>L76+L75+L74+L73+L72+L71+L70+L69+L68+L67+L66+L65+L64+L63+L62+L61+L60+L59+L58+L57+L56+L55+L54+L53+L52+L51+L50+L49+L48+L47+L46+L45+L44+L43+L42+L41+L40+L39+L38+L37+L36</f>
        <v>472</v>
      </c>
      <c r="M89" s="29">
        <f>M36+M37+M38+M39+M40+M41+M42+M43+M44+M45+M46+M47+M48+M49+M50+M51+M52+M53+M54+M55+M56+M57+M58+M59+M60+M61+M62+M63+M64+M65+M66+M67+M68+M69+M70+M71+M72+M73+M74+M75+M76</f>
        <v>421</v>
      </c>
      <c r="N89" s="29">
        <f>N36+N37+N38+N39+N40+N41+N42+N43+N44+N45+N46+N47+N48+N49+N50+N51+N52+N53+N54+N55+N56+N57+N58+N59+N60+N61+N62+N63+N64+N65+N66+N67+N68+N69+N70+N71+N72+N73+N74+N75+N76</f>
        <v>424</v>
      </c>
    </row>
    <row r="90" spans="1:14">
      <c r="A90" s="12"/>
      <c r="B90" s="16" t="s">
        <v>94</v>
      </c>
      <c r="C90" s="19">
        <f t="shared" ref="C90:N90" si="8">C89/C85</f>
        <v>0.42362827483934751</v>
      </c>
      <c r="D90" s="18">
        <f t="shared" si="8"/>
        <v>0</v>
      </c>
      <c r="E90" s="46">
        <f>E89/85</f>
        <v>13.941176470588236</v>
      </c>
      <c r="F90" s="39">
        <f>F89/F85</f>
        <v>0.51482862724205292</v>
      </c>
      <c r="G90" s="43">
        <f>G89/G85</f>
        <v>0.4931261207411835</v>
      </c>
      <c r="H90" s="30">
        <f t="shared" si="8"/>
        <v>0.41410444119082479</v>
      </c>
      <c r="I90" s="30">
        <f t="shared" si="8"/>
        <v>0.34255960537133462</v>
      </c>
      <c r="J90" s="30">
        <f t="shared" si="8"/>
        <v>0.30745967741935482</v>
      </c>
      <c r="K90" s="30">
        <f t="shared" si="8"/>
        <v>0.26148148148148148</v>
      </c>
      <c r="L90" s="30">
        <f t="shared" si="8"/>
        <v>0.24267352185089974</v>
      </c>
      <c r="M90" s="30">
        <f t="shared" si="8"/>
        <v>0.21949947862356622</v>
      </c>
      <c r="N90" s="30">
        <f t="shared" si="8"/>
        <v>0.21889519876097058</v>
      </c>
    </row>
    <row r="91" spans="1:14">
      <c r="A91" s="12"/>
      <c r="B91" s="16" t="s">
        <v>95</v>
      </c>
      <c r="C91" s="17">
        <f>C77+C78+C79+C80+C81</f>
        <v>150</v>
      </c>
      <c r="D91" s="17">
        <f t="shared" ref="D91:N91" si="9">SUM(D77:D81)</f>
        <v>0</v>
      </c>
      <c r="E91" s="17">
        <f>SUM(E77:E81)</f>
        <v>312</v>
      </c>
      <c r="F91" s="38">
        <f>SUM(F77:F81)</f>
        <v>462</v>
      </c>
      <c r="G91" s="38">
        <f>G77+G78+G79+G80+G81</f>
        <v>520</v>
      </c>
      <c r="H91" s="29">
        <f>H77+H78+H79+H80+H81</f>
        <v>527</v>
      </c>
      <c r="I91" s="29">
        <f>SUM(I77:I81)</f>
        <v>561</v>
      </c>
      <c r="J91" s="29">
        <f>SUM(J77:J81)</f>
        <v>514</v>
      </c>
      <c r="K91" s="29">
        <f>SUM(K77:K81)</f>
        <v>504</v>
      </c>
      <c r="L91" s="29">
        <f t="shared" si="9"/>
        <v>251</v>
      </c>
      <c r="M91" s="29">
        <f t="shared" si="9"/>
        <v>265</v>
      </c>
      <c r="N91" s="29">
        <f t="shared" si="9"/>
        <v>291</v>
      </c>
    </row>
    <row r="92" spans="1:14">
      <c r="A92" s="12"/>
      <c r="B92" s="16" t="s">
        <v>96</v>
      </c>
      <c r="C92" s="19">
        <f t="shared" ref="C92:I92" si="10">C91/C85</f>
        <v>3.7073652990608011E-2</v>
      </c>
      <c r="D92" s="18">
        <f t="shared" si="10"/>
        <v>0</v>
      </c>
      <c r="E92" s="46">
        <f>E91/E85</f>
        <v>0.20566908371786422</v>
      </c>
      <c r="F92" s="43">
        <f>F91/F85</f>
        <v>8.2045817794352688E-2</v>
      </c>
      <c r="G92" s="43">
        <f>G91/G85</f>
        <v>0.10360629607491532</v>
      </c>
      <c r="H92" s="30">
        <f t="shared" si="10"/>
        <v>0.1285993167398731</v>
      </c>
      <c r="I92" s="30">
        <f t="shared" si="10"/>
        <v>0.15374075089065498</v>
      </c>
      <c r="J92" s="30">
        <f t="shared" ref="J92:N92" si="11">J91/J85</f>
        <v>0.17271505376344087</v>
      </c>
      <c r="K92" s="30">
        <f t="shared" si="11"/>
        <v>0.18666666666666668</v>
      </c>
      <c r="L92" s="30">
        <f t="shared" si="11"/>
        <v>0.12904884318766066</v>
      </c>
      <c r="M92" s="30">
        <f t="shared" si="11"/>
        <v>0.13816475495307612</v>
      </c>
      <c r="N92" s="30">
        <f t="shared" si="11"/>
        <v>0.15023231801755291</v>
      </c>
    </row>
    <row r="93" spans="1:14">
      <c r="A93" s="12"/>
      <c r="B93" s="16" t="s">
        <v>97</v>
      </c>
      <c r="C93" s="17">
        <f>C82+C83+C84</f>
        <v>100</v>
      </c>
      <c r="D93" s="17">
        <f t="shared" ref="D93:N93" si="12">SUM(D82:D84)</f>
        <v>0</v>
      </c>
      <c r="E93" s="17">
        <f>SUM(E82:E84)</f>
        <v>20</v>
      </c>
      <c r="F93" s="38">
        <f>SUM(F82:F84)</f>
        <v>120</v>
      </c>
      <c r="G93" s="38">
        <f>G82+G83+G84</f>
        <v>85</v>
      </c>
      <c r="H93" s="48">
        <f>H82+H83+H84</f>
        <v>105</v>
      </c>
      <c r="I93" s="29">
        <f>SUM(I82:I84)</f>
        <v>100</v>
      </c>
      <c r="J93" s="29">
        <f t="shared" si="12"/>
        <v>85</v>
      </c>
      <c r="K93" s="29">
        <f t="shared" si="12"/>
        <v>30</v>
      </c>
      <c r="L93" s="29">
        <f t="shared" si="12"/>
        <v>30</v>
      </c>
      <c r="M93" s="29">
        <f t="shared" si="12"/>
        <v>30</v>
      </c>
      <c r="N93" s="29">
        <f t="shared" si="12"/>
        <v>30</v>
      </c>
    </row>
    <row r="94" spans="1:14">
      <c r="A94" s="12"/>
      <c r="B94" s="16" t="s">
        <v>98</v>
      </c>
      <c r="C94" s="19">
        <f t="shared" ref="C94:I94" si="13">C93/C85</f>
        <v>2.4715768660405337E-2</v>
      </c>
      <c r="D94" s="18">
        <f t="shared" si="13"/>
        <v>0</v>
      </c>
      <c r="E94" s="18">
        <f>E93/E85</f>
        <v>1.3183915622940013E-2</v>
      </c>
      <c r="F94" s="39">
        <f>F93/F85</f>
        <v>2.1310602024507193E-2</v>
      </c>
      <c r="G94" s="43">
        <f t="shared" si="13"/>
        <v>1.6935644550707313E-2</v>
      </c>
      <c r="H94" s="30">
        <f t="shared" si="13"/>
        <v>2.5622254758418742E-2</v>
      </c>
      <c r="I94" s="30">
        <f t="shared" si="13"/>
        <v>2.740476842970677E-2</v>
      </c>
      <c r="J94" s="30">
        <f t="shared" ref="J94:N94" si="14">J93/J85</f>
        <v>2.8561827956989246E-2</v>
      </c>
      <c r="K94" s="30">
        <f t="shared" si="14"/>
        <v>1.1111111111111112E-2</v>
      </c>
      <c r="L94" s="30">
        <f>L93/L85</f>
        <v>1.5424164524421594E-2</v>
      </c>
      <c r="M94" s="30">
        <f t="shared" si="14"/>
        <v>1.5641293013555789E-2</v>
      </c>
      <c r="N94" s="30">
        <f t="shared" si="14"/>
        <v>1.5487867836861126E-2</v>
      </c>
    </row>
    <row r="95" spans="1:14">
      <c r="A95" s="12"/>
      <c r="B95" s="80" t="s">
        <v>99</v>
      </c>
      <c r="C95" s="80"/>
      <c r="D95" s="80"/>
      <c r="E95" s="80"/>
      <c r="F95" s="40">
        <f>F98+F96+F97</f>
        <v>83</v>
      </c>
      <c r="G95" s="44">
        <v>72</v>
      </c>
      <c r="H95" s="45">
        <v>61</v>
      </c>
      <c r="I95" s="45">
        <v>52</v>
      </c>
      <c r="J95" s="45">
        <v>44</v>
      </c>
      <c r="K95" s="45">
        <v>42</v>
      </c>
      <c r="L95" s="45">
        <v>39</v>
      </c>
      <c r="M95" s="45">
        <v>37</v>
      </c>
      <c r="N95" s="45">
        <v>36</v>
      </c>
    </row>
    <row r="96" spans="1:14">
      <c r="A96" s="12"/>
      <c r="B96" s="77" t="s">
        <v>107</v>
      </c>
      <c r="C96" s="77"/>
      <c r="D96" s="77"/>
      <c r="E96" s="77"/>
      <c r="F96" s="40">
        <v>41</v>
      </c>
      <c r="G96" s="44">
        <v>35</v>
      </c>
      <c r="H96" s="45">
        <v>24</v>
      </c>
      <c r="I96" s="45">
        <v>17</v>
      </c>
      <c r="J96" s="45">
        <v>12</v>
      </c>
      <c r="K96" s="45">
        <v>10</v>
      </c>
      <c r="L96" s="45">
        <v>9</v>
      </c>
      <c r="M96" s="45">
        <v>9</v>
      </c>
      <c r="N96" s="45">
        <v>9</v>
      </c>
    </row>
    <row r="97" spans="1:14">
      <c r="A97" s="81"/>
      <c r="B97" s="81"/>
      <c r="C97" s="77" t="s">
        <v>108</v>
      </c>
      <c r="D97" s="78"/>
      <c r="E97" s="79"/>
      <c r="F97" s="62">
        <v>8</v>
      </c>
      <c r="G97" s="62">
        <v>8</v>
      </c>
      <c r="H97" s="63">
        <v>8</v>
      </c>
      <c r="I97" s="63">
        <v>7</v>
      </c>
      <c r="J97" s="63">
        <v>7</v>
      </c>
      <c r="K97" s="63">
        <v>7</v>
      </c>
      <c r="L97" s="63">
        <v>7</v>
      </c>
      <c r="M97" s="63">
        <v>7</v>
      </c>
      <c r="N97" s="63">
        <v>7</v>
      </c>
    </row>
    <row r="98" spans="1:14">
      <c r="A98" s="20"/>
      <c r="B98" s="21"/>
      <c r="C98" s="20"/>
      <c r="D98" s="20"/>
      <c r="E98" s="61" t="s">
        <v>101</v>
      </c>
      <c r="F98" s="40">
        <v>34</v>
      </c>
      <c r="G98" s="44">
        <v>29</v>
      </c>
      <c r="H98" s="45">
        <v>29</v>
      </c>
      <c r="I98" s="45">
        <v>28</v>
      </c>
      <c r="J98" s="45">
        <v>25</v>
      </c>
      <c r="K98" s="45">
        <v>25</v>
      </c>
      <c r="L98" s="45">
        <v>23</v>
      </c>
      <c r="M98" s="45">
        <v>21</v>
      </c>
      <c r="N98" s="45">
        <v>20</v>
      </c>
    </row>
    <row r="99" spans="1:14">
      <c r="A99" s="22"/>
      <c r="B99" s="21"/>
      <c r="C99" s="20"/>
      <c r="D99" s="20"/>
      <c r="E99" s="20"/>
      <c r="F99" s="60"/>
      <c r="G99" s="60"/>
      <c r="H99" s="60"/>
      <c r="I99" s="76" t="s">
        <v>109</v>
      </c>
      <c r="J99" s="76"/>
      <c r="K99" s="76"/>
      <c r="L99" s="76"/>
      <c r="M99" s="76"/>
      <c r="N99" s="76"/>
    </row>
    <row r="100" spans="1:14">
      <c r="A100" s="22"/>
      <c r="B100" s="23"/>
      <c r="C100" s="22"/>
      <c r="D100" s="22"/>
      <c r="E100" s="22"/>
      <c r="F100" s="60"/>
      <c r="G100" s="60"/>
      <c r="H100" s="60"/>
      <c r="I100" s="76"/>
      <c r="J100" s="76"/>
      <c r="K100" s="76"/>
      <c r="L100" s="76"/>
      <c r="M100" s="76"/>
      <c r="N100" s="76"/>
    </row>
    <row r="101" spans="1:14">
      <c r="B101" t="s">
        <v>100</v>
      </c>
      <c r="I101" s="76"/>
      <c r="J101" s="76"/>
      <c r="K101" s="76"/>
      <c r="L101" s="76"/>
      <c r="M101" s="76"/>
      <c r="N101" s="76"/>
    </row>
    <row r="102" spans="1:14">
      <c r="B102" t="s">
        <v>102</v>
      </c>
    </row>
    <row r="103" spans="1:14">
      <c r="B103" t="s">
        <v>103</v>
      </c>
    </row>
    <row r="104" spans="1:14">
      <c r="B104" t="s">
        <v>104</v>
      </c>
    </row>
  </sheetData>
  <mergeCells count="5">
    <mergeCell ref="I99:N101"/>
    <mergeCell ref="C97:E97"/>
    <mergeCell ref="B95:E95"/>
    <mergeCell ref="B96:E96"/>
    <mergeCell ref="A97:B97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2013-10-11T09:17:21Z</dcterms:modified>
</cp:coreProperties>
</file>